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719" activeTab="0"/>
  </bookViews>
  <sheets>
    <sheet name="by nature spread sheet" sheetId="1" r:id="rId1"/>
  </sheets>
  <definedNames>
    <definedName name="TVA">'by nature spread sheet'!$E$140</definedName>
    <definedName name="tva1">'by nature spread sheet'!$E$140</definedName>
    <definedName name="_xlnm.Print_Area" localSheetId="0">'by nature spread sheet'!$A$2:$D$176</definedName>
  </definedNames>
  <calcPr calcMode="autoNoTable" fullCalcOnLoad="1" iterate="1" iterateCount="100" iterateDelta="0.001"/>
</workbook>
</file>

<file path=xl/sharedStrings.xml><?xml version="1.0" encoding="utf-8"?>
<sst xmlns="http://schemas.openxmlformats.org/spreadsheetml/2006/main" count="136" uniqueCount="136">
  <si>
    <t>Name</t>
  </si>
  <si>
    <t xml:space="preserve">     Goodwill</t>
  </si>
  <si>
    <t xml:space="preserve">     Other intangible fixed assets</t>
  </si>
  <si>
    <t>Intangible fixed assets</t>
  </si>
  <si>
    <t xml:space="preserve">     Other tangible fixed assets</t>
  </si>
  <si>
    <t>Tangible fixed assets</t>
  </si>
  <si>
    <t xml:space="preserve">     Equity in associated companies</t>
  </si>
  <si>
    <t xml:space="preserve">     Long term investments</t>
  </si>
  <si>
    <t>FIXED ASSETS</t>
  </si>
  <si>
    <t xml:space="preserve">     Current intangible fixed assets</t>
  </si>
  <si>
    <t xml:space="preserve">     Equipment, furniture</t>
  </si>
  <si>
    <t xml:space="preserve">     Land, Property, plant</t>
  </si>
  <si>
    <t xml:space="preserve">     Leaseholds</t>
  </si>
  <si>
    <t xml:space="preserve">     Trade marks, patents, franchises</t>
  </si>
  <si>
    <t>Financial fixed assets</t>
  </si>
  <si>
    <t xml:space="preserve">     Other financial fixed assets</t>
  </si>
  <si>
    <t xml:space="preserve">     Current inventories of raw materials, parts, components</t>
  </si>
  <si>
    <t>Total inventories</t>
  </si>
  <si>
    <t>Receivables</t>
  </si>
  <si>
    <t>Payables</t>
  </si>
  <si>
    <t xml:space="preserve">     Inventories of goods for reseale</t>
  </si>
  <si>
    <t xml:space="preserve">     Tax and social security liabilities</t>
  </si>
  <si>
    <t>Non operating receivables</t>
  </si>
  <si>
    <t>Non operating payables</t>
  </si>
  <si>
    <t xml:space="preserve">     Premium</t>
  </si>
  <si>
    <t xml:space="preserve">     Retained earnings</t>
  </si>
  <si>
    <t xml:space="preserve">     Net income</t>
  </si>
  <si>
    <t xml:space="preserve">     Reserves</t>
  </si>
  <si>
    <t xml:space="preserve">     including dividends payable</t>
  </si>
  <si>
    <t>Reserves, retained earnings and net income</t>
  </si>
  <si>
    <t>Difference arising on consolidation</t>
  </si>
  <si>
    <t>Investment grants</t>
  </si>
  <si>
    <t>Revaluation and consolidation reserves</t>
  </si>
  <si>
    <t>MINORITY INTERESTS IN CONSOLIDATED SUBSIDIARIES</t>
  </si>
  <si>
    <t>TOTAL SHAREHOLDERS' EQUITY GROUP SHARE</t>
  </si>
  <si>
    <t>NET DEBT</t>
  </si>
  <si>
    <t>- Change in Working Capital</t>
  </si>
  <si>
    <t>+/- Change in investments</t>
  </si>
  <si>
    <t>VAT rate</t>
  </si>
  <si>
    <t>WORKING CAPITAL TURNOVER RATIOS IN DAYS (end of period)</t>
  </si>
  <si>
    <t>Day's receivables (in days of net sales)</t>
  </si>
  <si>
    <t>Day's inventories (in days of net sales)</t>
  </si>
  <si>
    <t>Sales (S)</t>
  </si>
  <si>
    <t>Profit before tax and non recurring items (PBT)</t>
  </si>
  <si>
    <t>Financial expense net of financial income (FE)</t>
  </si>
  <si>
    <t>Operating profit (EBIT)</t>
  </si>
  <si>
    <t>Fixed assets (FA)</t>
  </si>
  <si>
    <t>Working capital (WC)</t>
  </si>
  <si>
    <t>Shareholders’ equity (E)</t>
  </si>
  <si>
    <t>Net debt (including provisions and dividends) (D)</t>
  </si>
  <si>
    <t>Corporate income tax (IT)</t>
  </si>
  <si>
    <t>Return on capital employed (after tax) = EBIT x (1-IT) (or NOPAT) / CE</t>
  </si>
  <si>
    <t>Return on equity = PBT x (1-IT) / E</t>
  </si>
  <si>
    <t>After tax cost of debt = FE x (1-IT) / D</t>
  </si>
  <si>
    <t>Gearing = D/E</t>
  </si>
  <si>
    <t>(1) Adjusted net margin = PBT x (1-IT) / S</t>
  </si>
  <si>
    <t>(2) Asset turnover = S / CE</t>
  </si>
  <si>
    <t>(3) 1+ Leverage = CE / E</t>
  </si>
  <si>
    <t>Return on Equity = (1) x (2) x (3)</t>
  </si>
  <si>
    <t>Capital Employed (CE)</t>
  </si>
  <si>
    <t>Invested Capital = Capital Employed (CE)</t>
  </si>
  <si>
    <t>LEVERAGE EFFECT ANALYSIS (end of period)</t>
  </si>
  <si>
    <t>Financial analysis</t>
  </si>
  <si>
    <t xml:space="preserve">     Work in progress</t>
  </si>
  <si>
    <t xml:space="preserve">     Finished goods inventories</t>
  </si>
  <si>
    <t xml:space="preserve">    Trade receivables</t>
  </si>
  <si>
    <t xml:space="preserve">    Other operating receivables</t>
  </si>
  <si>
    <t xml:space="preserve">     Trade payables</t>
  </si>
  <si>
    <t xml:space="preserve">     Other operating payables</t>
  </si>
  <si>
    <t>OPERATING WORKING CAPITAL (1)</t>
  </si>
  <si>
    <t>NON OPERATING WORKING CAPITAL (2)</t>
  </si>
  <si>
    <t>WORKING CAPITAL (1+2)</t>
  </si>
  <si>
    <t>TOTAL GROUP EQUITY</t>
  </si>
  <si>
    <t>INVESTED CAPITAL = GROUP EQUITY + NET DEBT</t>
  </si>
  <si>
    <t>CAPITAL EMPLOYED = FIXED ASSETS + WORKING CAPITAL</t>
  </si>
  <si>
    <t>Subordinated debt, convertible bonds, etc.</t>
  </si>
  <si>
    <t>Medium and long-term borrowings and liabilities</t>
  </si>
  <si>
    <t>Commitments under financial leases</t>
  </si>
  <si>
    <t>Bank overdrafts and short-term borrowings</t>
  </si>
  <si>
    <t>Marketable securities (short term investments)</t>
  </si>
  <si>
    <t>Other equity (shareholders' advances, mandatory convertibles bonds, etc.)</t>
  </si>
  <si>
    <t>Cash and equivalents</t>
  </si>
  <si>
    <t xml:space="preserve">    Share capital</t>
  </si>
  <si>
    <t xml:space="preserve">   + Minority interests in net income</t>
  </si>
  <si>
    <t>= Cash flow</t>
  </si>
  <si>
    <t>Capital expenditure</t>
  </si>
  <si>
    <t>- Disposal of fixed assets</t>
  </si>
  <si>
    <t>= CASH FLOW FROM OPERATING ACTIVITIES (A)</t>
  </si>
  <si>
    <t>=CASH FLOW FROM INVESTING ACTIVITIES (B)</t>
  </si>
  <si>
    <t>= FREE CASH FLOW AFTER FINANCIAL EXPENSES (A-B)</t>
  </si>
  <si>
    <t>+ Proceeds from share issue (C)</t>
  </si>
  <si>
    <t>+/- Other cash flow from financing activities (E)</t>
  </si>
  <si>
    <t>-  Dividends paid (D)</t>
  </si>
  <si>
    <t>NET SALES</t>
  </si>
  <si>
    <t>Supplementary figures requested to fill in the Cash Flow statement</t>
  </si>
  <si>
    <t>Check with the balance sheet</t>
  </si>
  <si>
    <t xml:space="preserve">   Capital expenditure</t>
  </si>
  <si>
    <t xml:space="preserve">   Disposal of fixed assets</t>
  </si>
  <si>
    <t xml:space="preserve">   Proceeds from share issue </t>
  </si>
  <si>
    <t xml:space="preserve">   Dividends paid </t>
  </si>
  <si>
    <t xml:space="preserve">   Other cash flow from financing activities </t>
  </si>
  <si>
    <t>=DECREASE IN NET DEBT ( A-B+C-D+E)</t>
  </si>
  <si>
    <t>A CAPITAL-EMPLOYED  BALANCE SHEET</t>
  </si>
  <si>
    <t>Leverage effect = ROE-ROCE</t>
  </si>
  <si>
    <t>Day's payables (in days of net sales)</t>
  </si>
  <si>
    <t>Day's operating working capital (in days of net sales)</t>
  </si>
  <si>
    <t xml:space="preserve">Financial expense </t>
  </si>
  <si>
    <t>(A)-(B) = PROFIT BEFORE TAX AND NON RECURRING ITEMS</t>
  </si>
  <si>
    <t>+ Changes in inventories of finished goods and work in progress</t>
  </si>
  <si>
    <t>+ Production for own use</t>
  </si>
  <si>
    <t>= PRODUCTION</t>
  </si>
  <si>
    <t>- Raw materials used</t>
  </si>
  <si>
    <t>- Cost of goods for resale sold</t>
  </si>
  <si>
    <t>= Profit on raw materials used /goods for resale sold</t>
  </si>
  <si>
    <t>- Other purchases and external charges</t>
  </si>
  <si>
    <t xml:space="preserve">= VALUE ADDED </t>
  </si>
  <si>
    <t>- Personnel cost (incl. employee profit-sharing and incentives)</t>
  </si>
  <si>
    <t>- Taxes other than on income</t>
  </si>
  <si>
    <t>+ Operating subsidies</t>
  </si>
  <si>
    <t xml:space="preserve">+ Other operating income and cost </t>
  </si>
  <si>
    <t xml:space="preserve">- Depreciation and amortisation </t>
  </si>
  <si>
    <t xml:space="preserve">- Financial income </t>
  </si>
  <si>
    <t>- Net capital gains/(losses) on the disposal of marketable securities</t>
  </si>
  <si>
    <t>+ Change in financial provisions</t>
  </si>
  <si>
    <t xml:space="preserve">= EBIT (OPERATING PROFIT)            (A)                                                  </t>
  </si>
  <si>
    <r>
      <t xml:space="preserve">= NET FINANCIAL EXPENSE             </t>
    </r>
    <r>
      <rPr>
        <b/>
        <sz val="10"/>
        <rFont val="Arial"/>
        <family val="2"/>
      </rPr>
      <t xml:space="preserve"> (B)</t>
    </r>
    <r>
      <rPr>
        <sz val="10"/>
        <rFont val="Arial"/>
        <family val="2"/>
      </rPr>
      <t xml:space="preserve">                                              </t>
    </r>
  </si>
  <si>
    <t xml:space="preserve">= NET INCOME (net profit) </t>
  </si>
  <si>
    <t>= EBITDA  (Earnings before Interest, Depreciation, and Amortisation)</t>
  </si>
  <si>
    <t>PROFIT AND LOSS STATEMENT</t>
  </si>
  <si>
    <t>+ Income from associates</t>
  </si>
  <si>
    <t xml:space="preserve">- Corporate income tax </t>
  </si>
  <si>
    <t>- Minority interests</t>
  </si>
  <si>
    <t>ON FIXED ASSETS AND NON RECURRING ITEMS</t>
  </si>
  <si>
    <t>- Impairment losses on fixed assets</t>
  </si>
  <si>
    <t xml:space="preserve">+ Non recurrent items net of tax  </t>
  </si>
  <si>
    <t>= NET PROFIT BEFORE IMPAIRMENT LOSSES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</si>
</sst>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$&quot;_-;\-* #,##0\ &quot;$&quot;_-;_-* &quot;-&quot;\ &quot;$&quot;_-;_-@_-"/>
    <numFmt numFmtId="173" formatCode="_-* #,##0\ _$_-;\-* #,##0\ _$_-;_-* &quot;-&quot;\ _$_-;_-@_-"/>
    <numFmt numFmtId="174" formatCode="_-* #,##0.00\ &quot;$&quot;_-;\-* #,##0.00\ &quot;$&quot;_-;_-* &quot;-&quot;??\ &quot;$&quot;_-;_-@_-"/>
    <numFmt numFmtId="175" formatCode="_-* #,##0.00\ _$_-;\-* #,##0.00\ _$_-;_-* &quot;-&quot;??\ _$_-;_-@_-"/>
    <numFmt numFmtId="176" formatCode="#,##0.0;&quot;(&quot;#,##0.0&quot;)&quot;;&quot;&quot;"/>
    <numFmt numFmtId="177" formatCode="#,##0;&quot;(&quot;#,##0&quot;)&quot;;&quot;&quot;"/>
    <numFmt numFmtId="178" formatCode="General;;&quot;&quot;"/>
    <numFmt numFmtId="179" formatCode="0.0%"/>
    <numFmt numFmtId="180" formatCode="#,##0.0"/>
    <numFmt numFmtId="181" formatCode="0.0"/>
    <numFmt numFmtId="182" formatCode="yyyy"/>
    <numFmt numFmtId="183" formatCode="#,##0\ _F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0"/>
      <color indexed="12"/>
      <name val="Arial"/>
      <family val="0"/>
    </font>
    <font>
      <sz val="10"/>
      <color indexed="12"/>
      <name val="Arial"/>
      <family val="0"/>
    </font>
    <font>
      <b/>
      <sz val="10"/>
      <color indexed="8"/>
      <name val="Arial"/>
      <family val="0"/>
    </font>
    <font>
      <b/>
      <i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4" fillId="0" borderId="2" xfId="0" applyFont="1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3" fillId="0" borderId="4" xfId="0" applyFont="1" applyBorder="1" applyAlignment="1" applyProtection="1">
      <alignment horizontal="center" vertical="center"/>
      <protection locked="0"/>
    </xf>
    <xf numFmtId="182" fontId="3" fillId="0" borderId="5" xfId="0" applyNumberFormat="1" applyFont="1" applyBorder="1" applyAlignment="1" applyProtection="1">
      <alignment horizontal="right" vertical="center"/>
      <protection locked="0"/>
    </xf>
    <xf numFmtId="0" fontId="3" fillId="0" borderId="5" xfId="0" applyNumberFormat="1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>
      <alignment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8" fontId="1" fillId="0" borderId="0" xfId="0" applyNumberFormat="1" applyFont="1" applyAlignment="1" applyProtection="1">
      <alignment/>
      <protection locked="0"/>
    </xf>
    <xf numFmtId="0" fontId="5" fillId="0" borderId="2" xfId="0" applyFont="1" applyBorder="1" applyAlignment="1" applyProtection="1">
      <alignment/>
      <protection locked="0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 applyProtection="1">
      <alignment/>
      <protection locked="0"/>
    </xf>
    <xf numFmtId="0" fontId="5" fillId="0" borderId="7" xfId="0" applyFont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 quotePrefix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5" xfId="0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 applyProtection="1">
      <alignment/>
      <protection locked="0"/>
    </xf>
    <xf numFmtId="0" fontId="1" fillId="0" borderId="2" xfId="0" applyFont="1" applyBorder="1" applyAlignment="1" applyProtection="1" quotePrefix="1">
      <alignment wrapText="1"/>
      <protection locked="0"/>
    </xf>
    <xf numFmtId="0" fontId="0" fillId="0" borderId="2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Font="1" applyAlignment="1">
      <alignment wrapText="1"/>
    </xf>
    <xf numFmtId="182" fontId="0" fillId="0" borderId="5" xfId="0" applyNumberFormat="1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77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179" fontId="0" fillId="3" borderId="0" xfId="19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179" fontId="0" fillId="0" borderId="0" xfId="19" applyNumberFormat="1" applyFont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0" fontId="0" fillId="0" borderId="2" xfId="0" applyFont="1" applyBorder="1" applyAlignment="1" applyProtection="1" quotePrefix="1">
      <alignment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/>
    </xf>
    <xf numFmtId="0" fontId="0" fillId="0" borderId="8" xfId="0" applyFont="1" applyBorder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7" fontId="0" fillId="0" borderId="10" xfId="0" applyNumberFormat="1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right"/>
      <protection locked="0"/>
    </xf>
    <xf numFmtId="178" fontId="0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10" fontId="0" fillId="0" borderId="0" xfId="0" applyNumberFormat="1" applyFont="1" applyBorder="1" applyAlignment="1" applyProtection="1">
      <alignment/>
      <protection locked="0"/>
    </xf>
    <xf numFmtId="10" fontId="0" fillId="0" borderId="8" xfId="0" applyNumberFormat="1" applyFont="1" applyBorder="1" applyAlignment="1" applyProtection="1">
      <alignment/>
      <protection locked="0"/>
    </xf>
    <xf numFmtId="10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 locked="0"/>
    </xf>
    <xf numFmtId="2" fontId="0" fillId="0" borderId="0" xfId="0" applyNumberFormat="1" applyFont="1" applyBorder="1" applyAlignment="1" applyProtection="1">
      <alignment/>
      <protection/>
    </xf>
    <xf numFmtId="180" fontId="0" fillId="0" borderId="0" xfId="15" applyNumberFormat="1" applyFont="1" applyBorder="1" applyAlignment="1" applyProtection="1">
      <alignment/>
      <protection locked="0"/>
    </xf>
    <xf numFmtId="180" fontId="0" fillId="0" borderId="0" xfId="15" applyNumberFormat="1" applyFont="1" applyBorder="1" applyAlignment="1" applyProtection="1">
      <alignment/>
      <protection/>
    </xf>
    <xf numFmtId="177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Border="1" applyAlignment="1" applyProtection="1">
      <alignment/>
      <protection locked="0"/>
    </xf>
    <xf numFmtId="0" fontId="1" fillId="2" borderId="1" xfId="0" applyFont="1" applyFill="1" applyBorder="1" applyAlignment="1" applyProtection="1" quotePrefix="1">
      <alignment vertical="center" wrapText="1"/>
      <protection locked="0"/>
    </xf>
    <xf numFmtId="0" fontId="1" fillId="2" borderId="3" xfId="0" applyFont="1" applyFill="1" applyBorder="1" applyAlignment="1" applyProtection="1" quotePrefix="1">
      <alignment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183" fontId="9" fillId="0" borderId="0" xfId="15" applyNumberFormat="1" applyFont="1" applyBorder="1" applyAlignment="1">
      <alignment horizontal="right"/>
    </xf>
    <xf numFmtId="183" fontId="8" fillId="0" borderId="0" xfId="15" applyNumberFormat="1" applyFont="1" applyBorder="1" applyAlignment="1">
      <alignment horizontal="right"/>
    </xf>
    <xf numFmtId="179" fontId="10" fillId="0" borderId="0" xfId="19" applyNumberFormat="1" applyFont="1" applyBorder="1" applyAlignment="1" applyProtection="1">
      <alignment horizontal="right"/>
      <protection locked="0"/>
    </xf>
    <xf numFmtId="179" fontId="10" fillId="0" borderId="8" xfId="19" applyNumberFormat="1" applyFont="1" applyBorder="1" applyAlignment="1" applyProtection="1">
      <alignment horizontal="right"/>
      <protection locked="0"/>
    </xf>
    <xf numFmtId="179" fontId="5" fillId="0" borderId="0" xfId="19" applyNumberFormat="1" applyFont="1" applyBorder="1" applyAlignment="1" applyProtection="1">
      <alignment horizontal="right"/>
      <protection locked="0"/>
    </xf>
    <xf numFmtId="179" fontId="5" fillId="0" borderId="8" xfId="19" applyNumberFormat="1" applyFont="1" applyBorder="1" applyAlignment="1" applyProtection="1">
      <alignment horizontal="right"/>
      <protection locked="0"/>
    </xf>
    <xf numFmtId="0" fontId="0" fillId="0" borderId="2" xfId="0" applyFont="1" applyBorder="1" applyAlignment="1" quotePrefix="1">
      <alignment/>
    </xf>
    <xf numFmtId="179" fontId="5" fillId="0" borderId="13" xfId="19" applyNumberFormat="1" applyFont="1" applyBorder="1" applyAlignment="1" applyProtection="1">
      <alignment horizontal="right"/>
      <protection locked="0"/>
    </xf>
    <xf numFmtId="179" fontId="5" fillId="0" borderId="10" xfId="19" applyNumberFormat="1" applyFont="1" applyBorder="1" applyAlignment="1" applyProtection="1">
      <alignment horizontal="right"/>
      <protection locked="0"/>
    </xf>
    <xf numFmtId="176" fontId="1" fillId="2" borderId="1" xfId="0" applyNumberFormat="1" applyFont="1" applyFill="1" applyBorder="1" applyAlignment="1" applyProtection="1">
      <alignment horizontal="left" vertical="center"/>
      <protection locked="0"/>
    </xf>
    <xf numFmtId="183" fontId="1" fillId="2" borderId="14" xfId="0" applyNumberFormat="1" applyFont="1" applyFill="1" applyBorder="1" applyAlignment="1" applyProtection="1">
      <alignment horizontal="right" vertical="center"/>
      <protection locked="0"/>
    </xf>
    <xf numFmtId="183" fontId="1" fillId="2" borderId="15" xfId="0" applyNumberFormat="1" applyFont="1" applyFill="1" applyBorder="1" applyAlignment="1" applyProtection="1">
      <alignment horizontal="right" vertical="center"/>
      <protection locked="0"/>
    </xf>
    <xf numFmtId="183" fontId="5" fillId="0" borderId="0" xfId="0" applyNumberFormat="1" applyFont="1" applyBorder="1" applyAlignment="1" applyProtection="1">
      <alignment/>
      <protection locked="0"/>
    </xf>
    <xf numFmtId="183" fontId="5" fillId="0" borderId="16" xfId="0" applyNumberFormat="1" applyFont="1" applyBorder="1" applyAlignment="1" applyProtection="1">
      <alignment/>
      <protection locked="0"/>
    </xf>
    <xf numFmtId="183" fontId="5" fillId="0" borderId="8" xfId="0" applyNumberFormat="1" applyFont="1" applyBorder="1" applyAlignment="1" applyProtection="1">
      <alignment/>
      <protection locked="0"/>
    </xf>
    <xf numFmtId="183" fontId="5" fillId="0" borderId="13" xfId="0" applyNumberFormat="1" applyFont="1" applyBorder="1" applyAlignment="1" applyProtection="1">
      <alignment/>
      <protection locked="0"/>
    </xf>
    <xf numFmtId="183" fontId="5" fillId="0" borderId="17" xfId="0" applyNumberFormat="1" applyFont="1" applyBorder="1" applyAlignment="1" applyProtection="1">
      <alignment/>
      <protection locked="0"/>
    </xf>
    <xf numFmtId="183" fontId="1" fillId="0" borderId="0" xfId="0" applyNumberFormat="1" applyFont="1" applyBorder="1" applyAlignment="1" applyProtection="1">
      <alignment/>
      <protection locked="0"/>
    </xf>
    <xf numFmtId="183" fontId="1" fillId="0" borderId="16" xfId="0" applyNumberFormat="1" applyFont="1" applyBorder="1" applyAlignment="1" applyProtection="1">
      <alignment/>
      <protection locked="0"/>
    </xf>
    <xf numFmtId="183" fontId="1" fillId="0" borderId="0" xfId="0" applyNumberFormat="1" applyFont="1" applyBorder="1" applyAlignment="1" applyProtection="1">
      <alignment/>
      <protection/>
    </xf>
    <xf numFmtId="183" fontId="1" fillId="0" borderId="8" xfId="0" applyNumberFormat="1" applyFont="1" applyBorder="1" applyAlignment="1" applyProtection="1">
      <alignment/>
      <protection locked="0"/>
    </xf>
    <xf numFmtId="183" fontId="1" fillId="0" borderId="14" xfId="0" applyNumberFormat="1" applyFont="1" applyFill="1" applyBorder="1" applyAlignment="1" applyProtection="1">
      <alignment horizontal="right" vertical="center"/>
      <protection locked="0"/>
    </xf>
    <xf numFmtId="183" fontId="5" fillId="0" borderId="14" xfId="0" applyNumberFormat="1" applyFont="1" applyFill="1" applyBorder="1" applyAlignment="1" applyProtection="1">
      <alignment horizontal="right" vertical="center"/>
      <protection locked="0"/>
    </xf>
    <xf numFmtId="183" fontId="1" fillId="0" borderId="15" xfId="0" applyNumberFormat="1" applyFont="1" applyFill="1" applyBorder="1" applyAlignment="1" applyProtection="1">
      <alignment horizontal="right" vertical="center"/>
      <protection locked="0"/>
    </xf>
    <xf numFmtId="183" fontId="5" fillId="0" borderId="14" xfId="0" applyNumberFormat="1" applyFont="1" applyFill="1" applyBorder="1" applyAlignment="1" applyProtection="1">
      <alignment horizontal="right" vertical="center"/>
      <protection/>
    </xf>
    <xf numFmtId="183" fontId="5" fillId="0" borderId="18" xfId="0" applyNumberFormat="1" applyFont="1" applyFill="1" applyBorder="1" applyAlignment="1" applyProtection="1">
      <alignment horizontal="right" vertical="center"/>
      <protection/>
    </xf>
    <xf numFmtId="183" fontId="1" fillId="0" borderId="14" xfId="0" applyNumberFormat="1" applyFont="1" applyBorder="1" applyAlignment="1" applyProtection="1">
      <alignment vertical="center"/>
      <protection locked="0"/>
    </xf>
    <xf numFmtId="183" fontId="1" fillId="0" borderId="15" xfId="0" applyNumberFormat="1" applyFont="1" applyBorder="1" applyAlignment="1" applyProtection="1">
      <alignment vertical="center"/>
      <protection locked="0"/>
    </xf>
    <xf numFmtId="183" fontId="1" fillId="0" borderId="14" xfId="0" applyNumberFormat="1" applyFont="1" applyBorder="1" applyAlignment="1" applyProtection="1">
      <alignment vertical="center"/>
      <protection/>
    </xf>
    <xf numFmtId="183" fontId="1" fillId="0" borderId="18" xfId="0" applyNumberFormat="1" applyFont="1" applyBorder="1" applyAlignment="1" applyProtection="1">
      <alignment vertical="center"/>
      <protection locked="0"/>
    </xf>
    <xf numFmtId="183" fontId="5" fillId="2" borderId="14" xfId="0" applyNumberFormat="1" applyFont="1" applyFill="1" applyBorder="1" applyAlignment="1" applyProtection="1">
      <alignment horizontal="right" vertical="center"/>
      <protection locked="0"/>
    </xf>
    <xf numFmtId="183" fontId="5" fillId="2" borderId="14" xfId="0" applyNumberFormat="1" applyFont="1" applyFill="1" applyBorder="1" applyAlignment="1" applyProtection="1">
      <alignment horizontal="right" vertical="center"/>
      <protection/>
    </xf>
    <xf numFmtId="183" fontId="5" fillId="2" borderId="18" xfId="0" applyNumberFormat="1" applyFont="1" applyFill="1" applyBorder="1" applyAlignment="1" applyProtection="1">
      <alignment horizontal="right" vertical="center"/>
      <protection/>
    </xf>
    <xf numFmtId="183" fontId="3" fillId="2" borderId="14" xfId="0" applyNumberFormat="1" applyFont="1" applyFill="1" applyBorder="1" applyAlignment="1" applyProtection="1">
      <alignment horizontal="right" vertical="center"/>
      <protection locked="0"/>
    </xf>
    <xf numFmtId="183" fontId="4" fillId="2" borderId="14" xfId="0" applyNumberFormat="1" applyFont="1" applyFill="1" applyBorder="1" applyAlignment="1" applyProtection="1">
      <alignment horizontal="right" vertical="center"/>
      <protection locked="0"/>
    </xf>
    <xf numFmtId="183" fontId="3" fillId="2" borderId="15" xfId="0" applyNumberFormat="1" applyFont="1" applyFill="1" applyBorder="1" applyAlignment="1" applyProtection="1">
      <alignment horizontal="right" vertical="center"/>
      <protection locked="0"/>
    </xf>
    <xf numFmtId="183" fontId="4" fillId="2" borderId="14" xfId="0" applyNumberFormat="1" applyFont="1" applyFill="1" applyBorder="1" applyAlignment="1" applyProtection="1">
      <alignment horizontal="right" vertical="center"/>
      <protection/>
    </xf>
    <xf numFmtId="183" fontId="4" fillId="2" borderId="18" xfId="0" applyNumberFormat="1" applyFont="1" applyFill="1" applyBorder="1" applyAlignment="1" applyProtection="1">
      <alignment horizontal="right" vertical="center"/>
      <protection/>
    </xf>
    <xf numFmtId="183" fontId="6" fillId="0" borderId="0" xfId="0" applyNumberFormat="1" applyFont="1" applyBorder="1" applyAlignment="1" applyProtection="1">
      <alignment/>
      <protection locked="0"/>
    </xf>
    <xf numFmtId="183" fontId="6" fillId="0" borderId="16" xfId="0" applyNumberFormat="1" applyFont="1" applyBorder="1" applyAlignment="1" applyProtection="1">
      <alignment/>
      <protection locked="0"/>
    </xf>
    <xf numFmtId="183" fontId="6" fillId="0" borderId="8" xfId="0" applyNumberFormat="1" applyFont="1" applyBorder="1" applyAlignment="1" applyProtection="1">
      <alignment/>
      <protection locked="0"/>
    </xf>
    <xf numFmtId="183" fontId="4" fillId="0" borderId="13" xfId="0" applyNumberFormat="1" applyFont="1" applyBorder="1" applyAlignment="1" applyProtection="1">
      <alignment/>
      <protection locked="0"/>
    </xf>
    <xf numFmtId="183" fontId="4" fillId="0" borderId="0" xfId="0" applyNumberFormat="1" applyFont="1" applyBorder="1" applyAlignment="1" applyProtection="1">
      <alignment/>
      <protection locked="0"/>
    </xf>
    <xf numFmtId="183" fontId="4" fillId="0" borderId="17" xfId="0" applyNumberFormat="1" applyFont="1" applyBorder="1" applyAlignment="1" applyProtection="1">
      <alignment/>
      <protection locked="0"/>
    </xf>
    <xf numFmtId="183" fontId="4" fillId="0" borderId="8" xfId="0" applyNumberFormat="1" applyFont="1" applyBorder="1" applyAlignment="1" applyProtection="1">
      <alignment/>
      <protection locked="0"/>
    </xf>
    <xf numFmtId="183" fontId="1" fillId="0" borderId="19" xfId="0" applyNumberFormat="1" applyFont="1" applyBorder="1" applyAlignment="1" applyProtection="1">
      <alignment/>
      <protection locked="0"/>
    </xf>
    <xf numFmtId="183" fontId="3" fillId="0" borderId="20" xfId="0" applyNumberFormat="1" applyFont="1" applyBorder="1" applyAlignment="1" applyProtection="1">
      <alignment/>
      <protection locked="0"/>
    </xf>
    <xf numFmtId="183" fontId="3" fillId="2" borderId="21" xfId="0" applyNumberFormat="1" applyFont="1" applyFill="1" applyBorder="1" applyAlignment="1" applyProtection="1">
      <alignment horizontal="right" vertical="center"/>
      <protection locked="0"/>
    </xf>
    <xf numFmtId="183" fontId="4" fillId="2" borderId="21" xfId="0" applyNumberFormat="1" applyFont="1" applyFill="1" applyBorder="1" applyAlignment="1" applyProtection="1">
      <alignment horizontal="right" vertical="center"/>
      <protection locked="0"/>
    </xf>
    <xf numFmtId="183" fontId="3" fillId="2" borderId="22" xfId="0" applyNumberFormat="1" applyFont="1" applyFill="1" applyBorder="1" applyAlignment="1" applyProtection="1">
      <alignment horizontal="right" vertical="center"/>
      <protection locked="0"/>
    </xf>
    <xf numFmtId="183" fontId="4" fillId="2" borderId="21" xfId="0" applyNumberFormat="1" applyFont="1" applyFill="1" applyBorder="1" applyAlignment="1" applyProtection="1">
      <alignment horizontal="right" vertical="center"/>
      <protection/>
    </xf>
    <xf numFmtId="183" fontId="4" fillId="2" borderId="23" xfId="0" applyNumberFormat="1" applyFont="1" applyFill="1" applyBorder="1" applyAlignment="1" applyProtection="1">
      <alignment horizontal="right" vertical="center"/>
      <protection/>
    </xf>
    <xf numFmtId="183" fontId="0" fillId="0" borderId="0" xfId="0" applyNumberFormat="1" applyFont="1" applyBorder="1" applyAlignment="1" applyProtection="1">
      <alignment/>
      <protection locked="0"/>
    </xf>
    <xf numFmtId="183" fontId="0" fillId="0" borderId="8" xfId="0" applyNumberFormat="1" applyFont="1" applyBorder="1" applyAlignment="1" applyProtection="1">
      <alignment/>
      <protection locked="0"/>
    </xf>
    <xf numFmtId="183" fontId="1" fillId="2" borderId="14" xfId="0" applyNumberFormat="1" applyFont="1" applyFill="1" applyBorder="1" applyAlignment="1" applyProtection="1">
      <alignment vertical="center"/>
      <protection locked="0"/>
    </xf>
    <xf numFmtId="183" fontId="1" fillId="2" borderId="18" xfId="0" applyNumberFormat="1" applyFont="1" applyFill="1" applyBorder="1" applyAlignment="1" applyProtection="1">
      <alignment vertical="center"/>
      <protection locked="0"/>
    </xf>
    <xf numFmtId="183" fontId="1" fillId="2" borderId="21" xfId="0" applyNumberFormat="1" applyFont="1" applyFill="1" applyBorder="1" applyAlignment="1" applyProtection="1">
      <alignment vertical="center"/>
      <protection locked="0"/>
    </xf>
    <xf numFmtId="183" fontId="1" fillId="2" borderId="23" xfId="0" applyNumberFormat="1" applyFont="1" applyFill="1" applyBorder="1" applyAlignment="1" applyProtection="1">
      <alignment vertical="center"/>
      <protection locked="0"/>
    </xf>
    <xf numFmtId="0" fontId="0" fillId="0" borderId="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83" fontId="2" fillId="0" borderId="0" xfId="0" applyNumberFormat="1" applyFont="1" applyAlignment="1" applyProtection="1">
      <alignment/>
      <protection locked="0"/>
    </xf>
    <xf numFmtId="0" fontId="0" fillId="0" borderId="2" xfId="0" applyFont="1" applyBorder="1" applyAlignment="1" applyProtection="1">
      <alignment wrapText="1"/>
      <protection locked="0"/>
    </xf>
    <xf numFmtId="0" fontId="0" fillId="0" borderId="9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 quotePrefix="1">
      <alignment wrapText="1"/>
      <protection locked="0"/>
    </xf>
    <xf numFmtId="183" fontId="1" fillId="0" borderId="14" xfId="0" applyNumberFormat="1" applyFont="1" applyBorder="1" applyAlignment="1" applyProtection="1">
      <alignment/>
      <protection locked="0"/>
    </xf>
    <xf numFmtId="183" fontId="1" fillId="0" borderId="18" xfId="0" applyNumberFormat="1" applyFont="1" applyBorder="1" applyAlignment="1" applyProtection="1">
      <alignment/>
      <protection locked="0"/>
    </xf>
    <xf numFmtId="183" fontId="5" fillId="0" borderId="27" xfId="0" applyNumberFormat="1" applyFont="1" applyBorder="1" applyAlignment="1" applyProtection="1">
      <alignment/>
      <protection locked="0"/>
    </xf>
    <xf numFmtId="183" fontId="5" fillId="0" borderId="28" xfId="0" applyNumberFormat="1" applyFont="1" applyBorder="1" applyAlignment="1" applyProtection="1">
      <alignment/>
      <protection locked="0"/>
    </xf>
    <xf numFmtId="183" fontId="5" fillId="0" borderId="29" xfId="0" applyNumberFormat="1" applyFont="1" applyBorder="1" applyAlignment="1" applyProtection="1">
      <alignment/>
      <protection locked="0"/>
    </xf>
    <xf numFmtId="179" fontId="0" fillId="0" borderId="0" xfId="0" applyNumberFormat="1" applyFont="1" applyBorder="1" applyAlignment="1" applyProtection="1">
      <alignment/>
      <protection locked="0"/>
    </xf>
    <xf numFmtId="183" fontId="0" fillId="0" borderId="0" xfId="0" applyNumberFormat="1" applyFont="1" applyBorder="1" applyAlignment="1" applyProtection="1">
      <alignment/>
      <protection/>
    </xf>
    <xf numFmtId="179" fontId="10" fillId="0" borderId="20" xfId="19" applyNumberFormat="1" applyFont="1" applyBorder="1" applyAlignment="1" applyProtection="1">
      <alignment horizontal="right"/>
      <protection locked="0"/>
    </xf>
    <xf numFmtId="179" fontId="10" fillId="0" borderId="30" xfId="19" applyNumberFormat="1" applyFont="1" applyBorder="1" applyAlignment="1" applyProtection="1">
      <alignment horizontal="right"/>
      <protection locked="0"/>
    </xf>
    <xf numFmtId="176" fontId="1" fillId="2" borderId="1" xfId="0" applyNumberFormat="1" applyFont="1" applyFill="1" applyBorder="1" applyAlignment="1" applyProtection="1" quotePrefix="1">
      <alignment horizontal="left" vertical="center"/>
      <protection locked="0"/>
    </xf>
    <xf numFmtId="176" fontId="1" fillId="2" borderId="12" xfId="0" applyNumberFormat="1" applyFont="1" applyFill="1" applyBorder="1" applyAlignment="1" applyProtection="1" quotePrefix="1">
      <alignment horizontal="left" vertical="center"/>
      <protection locked="0"/>
    </xf>
    <xf numFmtId="181" fontId="1" fillId="0" borderId="16" xfId="15" applyNumberFormat="1" applyFont="1" applyBorder="1" applyAlignment="1">
      <alignment horizontal="right"/>
    </xf>
    <xf numFmtId="179" fontId="5" fillId="2" borderId="14" xfId="19" applyNumberFormat="1" applyFont="1" applyFill="1" applyBorder="1" applyAlignment="1" applyProtection="1">
      <alignment horizontal="right"/>
      <protection locked="0"/>
    </xf>
    <xf numFmtId="179" fontId="5" fillId="2" borderId="13" xfId="19" applyNumberFormat="1" applyFont="1" applyFill="1" applyBorder="1" applyAlignment="1" applyProtection="1">
      <alignment horizontal="right"/>
      <protection locked="0"/>
    </xf>
    <xf numFmtId="0" fontId="3" fillId="4" borderId="5" xfId="0" applyNumberFormat="1" applyFont="1" applyFill="1" applyBorder="1" applyAlignment="1" applyProtection="1">
      <alignment horizontal="right" vertical="center"/>
      <protection locked="0"/>
    </xf>
    <xf numFmtId="0" fontId="3" fillId="4" borderId="26" xfId="0" applyFont="1" applyFill="1" applyBorder="1" applyAlignment="1" applyProtection="1">
      <alignment horizontal="right" vertical="center"/>
      <protection locked="0"/>
    </xf>
    <xf numFmtId="181" fontId="1" fillId="0" borderId="17" xfId="15" applyNumberFormat="1" applyFont="1" applyBorder="1" applyAlignment="1">
      <alignment horizontal="right"/>
    </xf>
    <xf numFmtId="181" fontId="1" fillId="0" borderId="31" xfId="15" applyNumberFormat="1" applyFont="1" applyBorder="1" applyAlignment="1">
      <alignment horizontal="right"/>
    </xf>
    <xf numFmtId="176" fontId="1" fillId="2" borderId="15" xfId="0" applyNumberFormat="1" applyFont="1" applyFill="1" applyBorder="1" applyAlignment="1" applyProtection="1">
      <alignment horizontal="right" vertical="center"/>
      <protection locked="0"/>
    </xf>
    <xf numFmtId="179" fontId="5" fillId="2" borderId="0" xfId="19" applyNumberFormat="1" applyFont="1" applyFill="1" applyBorder="1" applyAlignment="1" applyProtection="1">
      <alignment horizontal="right"/>
      <protection locked="0"/>
    </xf>
    <xf numFmtId="176" fontId="1" fillId="2" borderId="12" xfId="0" applyNumberFormat="1" applyFont="1" applyFill="1" applyBorder="1" applyAlignment="1" applyProtection="1">
      <alignment horizontal="left" vertical="center"/>
      <protection locked="0"/>
    </xf>
    <xf numFmtId="176" fontId="1" fillId="2" borderId="2" xfId="0" applyNumberFormat="1" applyFont="1" applyFill="1" applyBorder="1" applyAlignment="1" applyProtection="1" quotePrefix="1">
      <alignment horizontal="left" vertical="center"/>
      <protection locked="0"/>
    </xf>
    <xf numFmtId="181" fontId="1" fillId="2" borderId="16" xfId="15" applyNumberFormat="1" applyFont="1" applyFill="1" applyBorder="1" applyAlignment="1">
      <alignment horizontal="right"/>
    </xf>
    <xf numFmtId="181" fontId="1" fillId="2" borderId="17" xfId="15" applyNumberFormat="1" applyFont="1" applyFill="1" applyBorder="1" applyAlignment="1">
      <alignment horizontal="right"/>
    </xf>
    <xf numFmtId="179" fontId="10" fillId="0" borderId="13" xfId="19" applyNumberFormat="1" applyFont="1" applyBorder="1" applyAlignment="1" applyProtection="1">
      <alignment horizontal="right"/>
      <protection locked="0"/>
    </xf>
    <xf numFmtId="0" fontId="3" fillId="4" borderId="32" xfId="0" applyNumberFormat="1" applyFont="1" applyFill="1" applyBorder="1" applyAlignment="1" applyProtection="1">
      <alignment horizontal="right" vertical="center"/>
      <protection locked="0"/>
    </xf>
    <xf numFmtId="176" fontId="1" fillId="2" borderId="17" xfId="0" applyNumberFormat="1" applyFont="1" applyFill="1" applyBorder="1" applyAlignment="1" applyProtection="1">
      <alignment horizontal="right" vertical="center"/>
      <protection locked="0"/>
    </xf>
    <xf numFmtId="181" fontId="0" fillId="0" borderId="17" xfId="15" applyNumberFormat="1" applyFont="1" applyBorder="1" applyAlignment="1">
      <alignment horizontal="right"/>
    </xf>
    <xf numFmtId="181" fontId="0" fillId="0" borderId="16" xfId="15" applyNumberFormat="1" applyFont="1" applyBorder="1" applyAlignment="1">
      <alignment horizontal="right"/>
    </xf>
    <xf numFmtId="181" fontId="0" fillId="0" borderId="15" xfId="15" applyNumberFormat="1" applyFont="1" applyBorder="1" applyAlignment="1">
      <alignment horizontal="right"/>
    </xf>
    <xf numFmtId="179" fontId="5" fillId="0" borderId="30" xfId="19" applyNumberFormat="1" applyFont="1" applyBorder="1" applyAlignment="1" applyProtection="1">
      <alignment horizontal="right"/>
      <protection locked="0"/>
    </xf>
    <xf numFmtId="181" fontId="1" fillId="2" borderId="19" xfId="15" applyNumberFormat="1" applyFont="1" applyFill="1" applyBorder="1" applyAlignment="1">
      <alignment horizontal="right"/>
    </xf>
    <xf numFmtId="0" fontId="1" fillId="0" borderId="33" xfId="0" applyFont="1" applyBorder="1" applyAlignment="1">
      <alignment/>
    </xf>
    <xf numFmtId="0" fontId="0" fillId="0" borderId="12" xfId="0" applyFont="1" applyBorder="1" applyAlignment="1" quotePrefix="1">
      <alignment/>
    </xf>
    <xf numFmtId="0" fontId="0" fillId="0" borderId="9" xfId="0" applyFont="1" applyBorder="1" applyAlignment="1" quotePrefix="1">
      <alignment/>
    </xf>
    <xf numFmtId="0" fontId="3" fillId="0" borderId="32" xfId="0" applyNumberFormat="1" applyFont="1" applyBorder="1" applyAlignment="1" applyProtection="1">
      <alignment horizontal="right" vertical="center"/>
      <protection locked="0"/>
    </xf>
    <xf numFmtId="0" fontId="0" fillId="0" borderId="1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76"/>
  <sheetViews>
    <sheetView showGridLines="0" tabSelected="1" zoomScaleSheetLayoutView="10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87" sqref="E187"/>
    </sheetView>
  </sheetViews>
  <sheetFormatPr defaultColWidth="11.421875" defaultRowHeight="12.75" outlineLevelRow="1"/>
  <cols>
    <col min="1" max="1" width="2.8515625" style="8" customWidth="1"/>
    <col min="2" max="2" width="62.00390625" style="8" customWidth="1"/>
    <col min="3" max="3" width="12.140625" style="8" customWidth="1"/>
    <col min="4" max="4" width="7.7109375" style="8" customWidth="1"/>
    <col min="5" max="5" width="12.140625" style="8" customWidth="1"/>
    <col min="6" max="6" width="7.7109375" style="8" customWidth="1"/>
    <col min="7" max="7" width="12.140625" style="8" customWidth="1"/>
    <col min="8" max="8" width="7.7109375" style="8" customWidth="1"/>
    <col min="9" max="9" width="12.140625" style="8" customWidth="1"/>
    <col min="10" max="10" width="7.7109375" style="8" customWidth="1"/>
    <col min="11" max="11" width="12.140625" style="8" customWidth="1"/>
    <col min="12" max="12" width="7.7109375" style="8" customWidth="1"/>
    <col min="13" max="16384" width="11.57421875" style="8" customWidth="1"/>
  </cols>
  <sheetData>
    <row r="1" ht="15" customHeight="1"/>
    <row r="2" ht="20.25">
      <c r="B2" s="70" t="s">
        <v>62</v>
      </c>
    </row>
    <row r="4" spans="1:13" s="77" customFormat="1" ht="13.5" thickBot="1">
      <c r="A4" s="8"/>
      <c r="B4" s="1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2" s="77" customFormat="1" ht="12.75">
      <c r="A5" s="8"/>
      <c r="B5" s="9" t="s">
        <v>128</v>
      </c>
      <c r="C5" s="183">
        <v>2005</v>
      </c>
      <c r="D5" s="10"/>
      <c r="E5" s="173">
        <v>2006</v>
      </c>
      <c r="F5" s="162"/>
      <c r="G5" s="162">
        <v>2007</v>
      </c>
      <c r="H5" s="162"/>
      <c r="I5" s="162">
        <v>2008</v>
      </c>
      <c r="J5" s="162"/>
      <c r="K5" s="162">
        <v>2009</v>
      </c>
      <c r="L5" s="163"/>
    </row>
    <row r="6" spans="2:14" s="20" customFormat="1" ht="12.75" outlineLevel="1">
      <c r="B6" s="180" t="s">
        <v>93</v>
      </c>
      <c r="C6" s="159"/>
      <c r="D6" s="81"/>
      <c r="E6" s="159"/>
      <c r="F6" s="81"/>
      <c r="G6" s="159"/>
      <c r="H6" s="81"/>
      <c r="I6" s="159"/>
      <c r="J6" s="81"/>
      <c r="K6" s="159"/>
      <c r="L6" s="82"/>
      <c r="M6" s="76"/>
      <c r="N6" s="76"/>
    </row>
    <row r="7" spans="2:14" s="20" customFormat="1" ht="12.75" outlineLevel="1">
      <c r="B7" s="85" t="s">
        <v>108</v>
      </c>
      <c r="C7" s="176"/>
      <c r="D7" s="83"/>
      <c r="E7" s="176"/>
      <c r="F7" s="83"/>
      <c r="G7" s="176"/>
      <c r="H7" s="83"/>
      <c r="I7" s="176"/>
      <c r="J7" s="83"/>
      <c r="K7" s="176"/>
      <c r="L7" s="84"/>
      <c r="M7" s="79"/>
      <c r="N7" s="76"/>
    </row>
    <row r="8" spans="2:14" s="20" customFormat="1" ht="12.75" outlineLevel="1">
      <c r="B8" s="85" t="s">
        <v>109</v>
      </c>
      <c r="C8" s="175"/>
      <c r="D8" s="172"/>
      <c r="E8" s="175"/>
      <c r="F8" s="156"/>
      <c r="G8" s="175"/>
      <c r="H8" s="156"/>
      <c r="I8" s="175"/>
      <c r="J8" s="156"/>
      <c r="K8" s="175"/>
      <c r="L8" s="155"/>
      <c r="M8" s="80"/>
      <c r="N8" s="76"/>
    </row>
    <row r="9" spans="1:14" s="20" customFormat="1" ht="12.75">
      <c r="A9" s="71"/>
      <c r="B9" s="157" t="s">
        <v>110</v>
      </c>
      <c r="C9" s="166">
        <f>C6+C7+C8</f>
        <v>0</v>
      </c>
      <c r="D9" s="160">
        <f>IF(C9&lt;&gt;0,C9/C$9,"")</f>
      </c>
      <c r="E9" s="174">
        <f>E6+E7+E8</f>
        <v>0</v>
      </c>
      <c r="F9" s="160">
        <f>IF(E9&lt;&gt;0,E9/E$9,"")</f>
      </c>
      <c r="G9" s="166">
        <f>G6+G7+G8</f>
        <v>0</v>
      </c>
      <c r="H9" s="160">
        <f aca="true" t="shared" si="0" ref="H9:H35">IF(G9&lt;&gt;0,G9/G$9,"")</f>
      </c>
      <c r="I9" s="166">
        <f>I6+I7+I8</f>
        <v>0</v>
      </c>
      <c r="J9" s="160">
        <f aca="true" t="shared" si="1" ref="J9:J35">IF(I9&lt;&gt;0,I9/I$9,"")</f>
      </c>
      <c r="K9" s="166">
        <f>K6+K7+K8</f>
        <v>0</v>
      </c>
      <c r="L9" s="160">
        <f aca="true" t="shared" si="2" ref="L9:L35">IF(K9&lt;&gt;0,K9/K$9,"")</f>
      </c>
      <c r="M9" s="79"/>
      <c r="N9" s="76"/>
    </row>
    <row r="10" spans="2:14" s="4" customFormat="1" ht="12.75" outlineLevel="1">
      <c r="B10" s="85" t="s">
        <v>111</v>
      </c>
      <c r="C10" s="176"/>
      <c r="D10" s="83">
        <f aca="true" t="shared" si="3" ref="D10:F35">IF(C10&lt;&gt;0,C10/C$9,"")</f>
      </c>
      <c r="E10" s="176"/>
      <c r="F10" s="83">
        <f t="shared" si="3"/>
      </c>
      <c r="G10" s="176"/>
      <c r="H10" s="83">
        <f t="shared" si="0"/>
      </c>
      <c r="I10" s="176"/>
      <c r="J10" s="83">
        <f t="shared" si="1"/>
      </c>
      <c r="K10" s="176"/>
      <c r="L10" s="83">
        <f t="shared" si="2"/>
      </c>
      <c r="M10" s="80"/>
      <c r="N10" s="78"/>
    </row>
    <row r="11" spans="1:14" s="20" customFormat="1" ht="12.75" outlineLevel="1">
      <c r="A11" s="71"/>
      <c r="B11" s="85" t="s">
        <v>112</v>
      </c>
      <c r="C11" s="176"/>
      <c r="D11" s="83">
        <f t="shared" si="3"/>
      </c>
      <c r="E11" s="176"/>
      <c r="F11" s="83">
        <f t="shared" si="3"/>
      </c>
      <c r="G11" s="176"/>
      <c r="H11" s="83">
        <f t="shared" si="0"/>
      </c>
      <c r="I11" s="176"/>
      <c r="J11" s="83">
        <f t="shared" si="1"/>
      </c>
      <c r="K11" s="176"/>
      <c r="L11" s="83">
        <f t="shared" si="2"/>
      </c>
      <c r="M11" s="80"/>
      <c r="N11" s="76"/>
    </row>
    <row r="12" spans="1:14" s="20" customFormat="1" ht="12.75" outlineLevel="1">
      <c r="A12" s="71"/>
      <c r="B12" s="85" t="s">
        <v>113</v>
      </c>
      <c r="C12" s="176">
        <f>C9-C10-C11</f>
        <v>0</v>
      </c>
      <c r="D12" s="83">
        <f t="shared" si="3"/>
      </c>
      <c r="E12" s="176">
        <f>E9-E10-E11</f>
        <v>0</v>
      </c>
      <c r="F12" s="83">
        <f t="shared" si="3"/>
      </c>
      <c r="G12" s="176">
        <f>G9-G10-G11</f>
        <v>0</v>
      </c>
      <c r="H12" s="83">
        <f t="shared" si="0"/>
      </c>
      <c r="I12" s="176">
        <f>I9-I10-I11</f>
        <v>0</v>
      </c>
      <c r="J12" s="83">
        <f t="shared" si="1"/>
      </c>
      <c r="K12" s="176">
        <f>K9-K10-K11</f>
        <v>0</v>
      </c>
      <c r="L12" s="83">
        <f t="shared" si="2"/>
      </c>
      <c r="M12" s="80"/>
      <c r="N12" s="76"/>
    </row>
    <row r="13" spans="1:14" s="20" customFormat="1" ht="12.75">
      <c r="A13" s="71"/>
      <c r="B13" s="85" t="s">
        <v>114</v>
      </c>
      <c r="C13" s="175"/>
      <c r="D13" s="86">
        <f t="shared" si="3"/>
      </c>
      <c r="E13" s="175"/>
      <c r="F13" s="86">
        <f t="shared" si="3"/>
      </c>
      <c r="G13" s="175"/>
      <c r="H13" s="86">
        <f t="shared" si="0"/>
      </c>
      <c r="I13" s="175"/>
      <c r="J13" s="86">
        <f t="shared" si="1"/>
      </c>
      <c r="K13" s="175"/>
      <c r="L13" s="86">
        <f t="shared" si="2"/>
      </c>
      <c r="M13" s="80"/>
      <c r="N13" s="76"/>
    </row>
    <row r="14" spans="2:14" s="20" customFormat="1" ht="12.75" outlineLevel="1">
      <c r="B14" s="157" t="s">
        <v>115</v>
      </c>
      <c r="C14" s="166">
        <f>C12-C13</f>
        <v>0</v>
      </c>
      <c r="D14" s="160">
        <f t="shared" si="3"/>
      </c>
      <c r="E14" s="174">
        <f>E12-E13</f>
        <v>0</v>
      </c>
      <c r="F14" s="160">
        <f t="shared" si="3"/>
      </c>
      <c r="G14" s="166">
        <f>G12-G13</f>
        <v>0</v>
      </c>
      <c r="H14" s="160">
        <f t="shared" si="0"/>
      </c>
      <c r="I14" s="166">
        <f>I12-I13</f>
        <v>0</v>
      </c>
      <c r="J14" s="160">
        <f t="shared" si="1"/>
      </c>
      <c r="K14" s="166">
        <f>K12-K13</f>
        <v>0</v>
      </c>
      <c r="L14" s="160">
        <f t="shared" si="2"/>
      </c>
      <c r="M14" s="80"/>
      <c r="N14" s="76"/>
    </row>
    <row r="15" spans="2:14" s="20" customFormat="1" ht="12.75" outlineLevel="1">
      <c r="B15" s="85" t="s">
        <v>116</v>
      </c>
      <c r="C15" s="176"/>
      <c r="D15" s="83">
        <f t="shared" si="3"/>
      </c>
      <c r="E15" s="176"/>
      <c r="F15" s="83">
        <f t="shared" si="3"/>
      </c>
      <c r="G15" s="159"/>
      <c r="H15" s="83">
        <f t="shared" si="0"/>
      </c>
      <c r="I15" s="176"/>
      <c r="J15" s="83">
        <f t="shared" si="1"/>
      </c>
      <c r="K15" s="176"/>
      <c r="L15" s="83">
        <f t="shared" si="2"/>
      </c>
      <c r="M15" s="79"/>
      <c r="N15" s="76"/>
    </row>
    <row r="16" spans="2:14" s="20" customFormat="1" ht="12.75" outlineLevel="1">
      <c r="B16" s="85" t="s">
        <v>117</v>
      </c>
      <c r="C16" s="176"/>
      <c r="D16" s="83">
        <f t="shared" si="3"/>
      </c>
      <c r="E16" s="176"/>
      <c r="F16" s="83">
        <f t="shared" si="3"/>
      </c>
      <c r="G16" s="159"/>
      <c r="H16" s="83">
        <f t="shared" si="0"/>
      </c>
      <c r="I16" s="176"/>
      <c r="J16" s="83">
        <f t="shared" si="1"/>
      </c>
      <c r="K16" s="176"/>
      <c r="L16" s="83">
        <f t="shared" si="2"/>
      </c>
      <c r="M16" s="80"/>
      <c r="N16" s="76"/>
    </row>
    <row r="17" spans="2:14" s="20" customFormat="1" ht="12.75" outlineLevel="1">
      <c r="B17" s="85" t="s">
        <v>118</v>
      </c>
      <c r="C17" s="176"/>
      <c r="D17" s="83">
        <f t="shared" si="3"/>
      </c>
      <c r="E17" s="176"/>
      <c r="F17" s="83">
        <f t="shared" si="3"/>
      </c>
      <c r="G17" s="159"/>
      <c r="H17" s="83">
        <f t="shared" si="0"/>
      </c>
      <c r="I17" s="176"/>
      <c r="J17" s="83">
        <f t="shared" si="1"/>
      </c>
      <c r="K17" s="176"/>
      <c r="L17" s="83">
        <f t="shared" si="2"/>
      </c>
      <c r="M17" s="80"/>
      <c r="N17" s="76"/>
    </row>
    <row r="18" spans="2:14" s="20" customFormat="1" ht="12.75" outlineLevel="1">
      <c r="B18" s="85" t="s">
        <v>119</v>
      </c>
      <c r="C18" s="175"/>
      <c r="D18" s="86">
        <f t="shared" si="3"/>
      </c>
      <c r="E18" s="175"/>
      <c r="F18" s="86">
        <f t="shared" si="3"/>
      </c>
      <c r="G18" s="164"/>
      <c r="H18" s="86">
        <f t="shared" si="0"/>
      </c>
      <c r="I18" s="175"/>
      <c r="J18" s="86">
        <f t="shared" si="1"/>
      </c>
      <c r="K18" s="175"/>
      <c r="L18" s="86">
        <f t="shared" si="2"/>
      </c>
      <c r="M18" s="79"/>
      <c r="N18" s="76"/>
    </row>
    <row r="19" spans="2:14" s="20" customFormat="1" ht="12.75" outlineLevel="1">
      <c r="B19" s="157" t="s">
        <v>127</v>
      </c>
      <c r="C19" s="166">
        <f>C14-C15-C16+C17+C18</f>
        <v>0</v>
      </c>
      <c r="D19" s="161">
        <f t="shared" si="3"/>
      </c>
      <c r="E19" s="174">
        <f>E14-E15-E16+E17+E18</f>
        <v>0</v>
      </c>
      <c r="F19" s="161">
        <f t="shared" si="3"/>
      </c>
      <c r="G19" s="166">
        <f>G14-G15-G16+G17+G18</f>
        <v>0</v>
      </c>
      <c r="H19" s="161">
        <f t="shared" si="0"/>
      </c>
      <c r="I19" s="166">
        <f>I14-I15-I16+I17+I18</f>
        <v>0</v>
      </c>
      <c r="J19" s="161">
        <f t="shared" si="1"/>
      </c>
      <c r="K19" s="166">
        <f>K14-K15-K16+K17+K18</f>
        <v>0</v>
      </c>
      <c r="L19" s="161">
        <f t="shared" si="2"/>
      </c>
      <c r="M19" s="80"/>
      <c r="N19" s="76"/>
    </row>
    <row r="20" spans="2:14" s="20" customFormat="1" ht="12.75">
      <c r="B20" s="181" t="s">
        <v>120</v>
      </c>
      <c r="C20" s="177"/>
      <c r="D20" s="86">
        <f t="shared" si="3"/>
      </c>
      <c r="E20" s="177"/>
      <c r="F20" s="86">
        <f t="shared" si="3"/>
      </c>
      <c r="G20" s="177"/>
      <c r="H20" s="86">
        <f t="shared" si="0"/>
      </c>
      <c r="I20" s="177"/>
      <c r="J20" s="86">
        <f t="shared" si="1"/>
      </c>
      <c r="K20" s="177"/>
      <c r="L20" s="86">
        <f t="shared" si="2"/>
      </c>
      <c r="M20" s="80"/>
      <c r="N20" s="76"/>
    </row>
    <row r="21" spans="2:14" s="20" customFormat="1" ht="12.75">
      <c r="B21" s="158" t="s">
        <v>124</v>
      </c>
      <c r="C21" s="166">
        <f>C19-C20</f>
        <v>0</v>
      </c>
      <c r="D21" s="161">
        <f t="shared" si="3"/>
      </c>
      <c r="E21" s="174">
        <f>E19-E20</f>
        <v>0</v>
      </c>
      <c r="F21" s="161">
        <f t="shared" si="3"/>
      </c>
      <c r="G21" s="166">
        <f>G19-G20</f>
        <v>0</v>
      </c>
      <c r="H21" s="161">
        <f t="shared" si="0"/>
      </c>
      <c r="I21" s="166">
        <f>I19-I20</f>
        <v>0</v>
      </c>
      <c r="J21" s="161">
        <f t="shared" si="1"/>
      </c>
      <c r="K21" s="166">
        <f>K19-K20</f>
        <v>0</v>
      </c>
      <c r="L21" s="161">
        <f t="shared" si="2"/>
      </c>
      <c r="M21" s="79"/>
      <c r="N21" s="76"/>
    </row>
    <row r="22" spans="2:14" s="20" customFormat="1" ht="12.75">
      <c r="B22" s="85" t="s">
        <v>106</v>
      </c>
      <c r="C22" s="176"/>
      <c r="D22" s="83">
        <f t="shared" si="3"/>
      </c>
      <c r="E22" s="176"/>
      <c r="F22" s="83">
        <f t="shared" si="3"/>
      </c>
      <c r="G22" s="159"/>
      <c r="H22" s="83">
        <f t="shared" si="0"/>
      </c>
      <c r="I22" s="176"/>
      <c r="J22" s="83">
        <f t="shared" si="1"/>
      </c>
      <c r="K22" s="159"/>
      <c r="L22" s="83">
        <f t="shared" si="2"/>
      </c>
      <c r="M22" s="80"/>
      <c r="N22" s="76"/>
    </row>
    <row r="23" spans="2:14" s="20" customFormat="1" ht="12.75" outlineLevel="1">
      <c r="B23" s="85" t="s">
        <v>121</v>
      </c>
      <c r="C23" s="176"/>
      <c r="D23" s="83">
        <f t="shared" si="3"/>
      </c>
      <c r="E23" s="176"/>
      <c r="F23" s="83">
        <f t="shared" si="3"/>
      </c>
      <c r="G23" s="159"/>
      <c r="H23" s="83">
        <f t="shared" si="0"/>
      </c>
      <c r="I23" s="176"/>
      <c r="J23" s="83">
        <f t="shared" si="1"/>
      </c>
      <c r="K23" s="159"/>
      <c r="L23" s="83">
        <f t="shared" si="2"/>
      </c>
      <c r="M23" s="80"/>
      <c r="N23" s="76"/>
    </row>
    <row r="24" spans="2:14" s="20" customFormat="1" ht="12.75" outlineLevel="1">
      <c r="B24" s="85" t="s">
        <v>122</v>
      </c>
      <c r="C24" s="176"/>
      <c r="D24" s="83">
        <f t="shared" si="3"/>
      </c>
      <c r="E24" s="176"/>
      <c r="F24" s="83">
        <f t="shared" si="3"/>
      </c>
      <c r="G24" s="159"/>
      <c r="H24" s="83">
        <f t="shared" si="0"/>
      </c>
      <c r="I24" s="176"/>
      <c r="J24" s="83">
        <f t="shared" si="1"/>
      </c>
      <c r="K24" s="159"/>
      <c r="L24" s="83">
        <f t="shared" si="2"/>
      </c>
      <c r="M24" s="80"/>
      <c r="N24" s="76"/>
    </row>
    <row r="25" spans="2:14" s="20" customFormat="1" ht="12.75" outlineLevel="1">
      <c r="B25" s="85" t="s">
        <v>123</v>
      </c>
      <c r="C25" s="176"/>
      <c r="D25" s="83">
        <f t="shared" si="3"/>
      </c>
      <c r="E25" s="176"/>
      <c r="F25" s="83">
        <f t="shared" si="3"/>
      </c>
      <c r="G25" s="159"/>
      <c r="H25" s="83">
        <f t="shared" si="0"/>
      </c>
      <c r="I25" s="176"/>
      <c r="J25" s="83">
        <f t="shared" si="1"/>
      </c>
      <c r="K25" s="159"/>
      <c r="L25" s="83">
        <f t="shared" si="2"/>
      </c>
      <c r="M25" s="80"/>
      <c r="N25" s="76"/>
    </row>
    <row r="26" spans="2:14" s="20" customFormat="1" ht="12.75" outlineLevel="1">
      <c r="B26" s="85" t="s">
        <v>125</v>
      </c>
      <c r="C26" s="175">
        <f>C22-C23-C24+C25</f>
        <v>0</v>
      </c>
      <c r="D26" s="86">
        <f t="shared" si="3"/>
      </c>
      <c r="E26" s="175">
        <f>E22-E23-E24+E25</f>
        <v>0</v>
      </c>
      <c r="F26" s="86">
        <f t="shared" si="3"/>
      </c>
      <c r="G26" s="164">
        <f>G22-G23-G24+G25</f>
        <v>0</v>
      </c>
      <c r="H26" s="86">
        <f t="shared" si="0"/>
      </c>
      <c r="I26" s="175">
        <f>I22-I23-I24+I25</f>
        <v>0</v>
      </c>
      <c r="J26" s="86">
        <f t="shared" si="1"/>
      </c>
      <c r="K26" s="164">
        <f>K22-K23-K24+K25</f>
        <v>0</v>
      </c>
      <c r="L26" s="86">
        <f t="shared" si="2"/>
      </c>
      <c r="M26" s="80"/>
      <c r="N26" s="76"/>
    </row>
    <row r="27" spans="2:14" s="20" customFormat="1" ht="12.75" outlineLevel="1">
      <c r="B27" s="88" t="s">
        <v>107</v>
      </c>
      <c r="C27" s="166">
        <f>C21-C26</f>
        <v>0</v>
      </c>
      <c r="D27" s="160">
        <f t="shared" si="3"/>
      </c>
      <c r="E27" s="174">
        <f>E21-E26</f>
        <v>0</v>
      </c>
      <c r="F27" s="160">
        <f t="shared" si="3"/>
      </c>
      <c r="G27" s="166">
        <f>G21-G26</f>
        <v>0</v>
      </c>
      <c r="H27" s="160">
        <f t="shared" si="0"/>
      </c>
      <c r="I27" s="166">
        <f>I21-I26</f>
        <v>0</v>
      </c>
      <c r="J27" s="160">
        <f t="shared" si="1"/>
      </c>
      <c r="K27" s="166">
        <f>K21-K26</f>
        <v>0</v>
      </c>
      <c r="L27" s="160">
        <f t="shared" si="2"/>
      </c>
      <c r="M27" s="80"/>
      <c r="N27" s="76"/>
    </row>
    <row r="28" spans="2:14" s="20" customFormat="1" ht="12.75" outlineLevel="1">
      <c r="B28" s="85" t="s">
        <v>129</v>
      </c>
      <c r="C28" s="184"/>
      <c r="D28" s="83">
        <f t="shared" si="3"/>
      </c>
      <c r="E28" s="184"/>
      <c r="F28" s="83">
        <f t="shared" si="3"/>
      </c>
      <c r="G28" s="184"/>
      <c r="H28" s="83">
        <f t="shared" si="0"/>
      </c>
      <c r="I28" s="184"/>
      <c r="J28" s="83">
        <f t="shared" si="1"/>
      </c>
      <c r="K28" s="184"/>
      <c r="L28" s="83">
        <f t="shared" si="2"/>
      </c>
      <c r="M28" s="80"/>
      <c r="N28" s="76"/>
    </row>
    <row r="29" spans="2:14" s="20" customFormat="1" ht="12.75" outlineLevel="1">
      <c r="B29" s="85" t="s">
        <v>130</v>
      </c>
      <c r="C29" s="176"/>
      <c r="D29" s="83">
        <f t="shared" si="3"/>
      </c>
      <c r="E29" s="176"/>
      <c r="F29" s="83">
        <f t="shared" si="3"/>
      </c>
      <c r="G29" s="176"/>
      <c r="H29" s="83">
        <f t="shared" si="0"/>
      </c>
      <c r="I29" s="176"/>
      <c r="J29" s="83">
        <f t="shared" si="1"/>
      </c>
      <c r="K29" s="176"/>
      <c r="L29" s="83">
        <f t="shared" si="2"/>
      </c>
      <c r="M29" s="80"/>
      <c r="N29" s="76"/>
    </row>
    <row r="30" spans="2:14" s="20" customFormat="1" ht="12.75" outlineLevel="1">
      <c r="B30" s="181" t="s">
        <v>131</v>
      </c>
      <c r="C30" s="175"/>
      <c r="D30" s="178">
        <f t="shared" si="3"/>
      </c>
      <c r="E30" s="175"/>
      <c r="F30" s="178">
        <f t="shared" si="3"/>
      </c>
      <c r="G30" s="175"/>
      <c r="H30" s="178">
        <f t="shared" si="0"/>
      </c>
      <c r="I30" s="175"/>
      <c r="J30" s="178">
        <f t="shared" si="1"/>
      </c>
      <c r="K30" s="175"/>
      <c r="L30" s="178">
        <f t="shared" si="2"/>
      </c>
      <c r="M30" s="80"/>
      <c r="N30" s="76"/>
    </row>
    <row r="31" spans="2:14" s="20" customFormat="1" ht="12.75" outlineLevel="1">
      <c r="B31" s="169" t="s">
        <v>135</v>
      </c>
      <c r="C31" s="170">
        <f>C27+C28-C29-C30</f>
        <v>0</v>
      </c>
      <c r="D31" s="167">
        <f t="shared" si="3"/>
      </c>
      <c r="E31" s="179">
        <f>E27+E28-E29-E30</f>
        <v>0</v>
      </c>
      <c r="F31" s="167">
        <f t="shared" si="3"/>
      </c>
      <c r="G31" s="179">
        <f>G27+G28-G29-G30</f>
        <v>0</v>
      </c>
      <c r="H31" s="167">
        <f t="shared" si="0"/>
      </c>
      <c r="I31" s="179">
        <f>I27+I28-I29-I30</f>
        <v>0</v>
      </c>
      <c r="J31" s="167">
        <f t="shared" si="1"/>
      </c>
      <c r="K31" s="179">
        <f>K27+K28-K29-K30</f>
        <v>0</v>
      </c>
      <c r="L31" s="167">
        <f t="shared" si="2"/>
      </c>
      <c r="M31" s="80"/>
      <c r="N31" s="76"/>
    </row>
    <row r="32" spans="2:14" s="20" customFormat="1" ht="12.75" outlineLevel="1">
      <c r="B32" s="168" t="s">
        <v>132</v>
      </c>
      <c r="C32" s="171"/>
      <c r="D32" s="161">
        <f t="shared" si="3"/>
      </c>
      <c r="E32" s="171"/>
      <c r="F32" s="161">
        <f t="shared" si="3"/>
      </c>
      <c r="G32" s="171"/>
      <c r="H32" s="161">
        <f t="shared" si="0"/>
      </c>
      <c r="I32" s="171"/>
      <c r="J32" s="161">
        <f t="shared" si="1"/>
      </c>
      <c r="K32" s="171"/>
      <c r="L32" s="161">
        <f t="shared" si="2"/>
      </c>
      <c r="M32" s="80"/>
      <c r="N32" s="76"/>
    </row>
    <row r="33" spans="2:14" s="20" customFormat="1" ht="12.75" outlineLevel="1">
      <c r="B33" s="85" t="s">
        <v>133</v>
      </c>
      <c r="C33" s="176"/>
      <c r="D33" s="83">
        <f t="shared" si="3"/>
      </c>
      <c r="E33" s="176"/>
      <c r="F33" s="83">
        <f t="shared" si="3"/>
      </c>
      <c r="G33" s="176"/>
      <c r="H33" s="83">
        <f t="shared" si="0"/>
      </c>
      <c r="I33" s="176"/>
      <c r="J33" s="83">
        <f t="shared" si="1"/>
      </c>
      <c r="K33" s="176"/>
      <c r="L33" s="83">
        <f t="shared" si="2"/>
      </c>
      <c r="M33" s="80"/>
      <c r="N33" s="76"/>
    </row>
    <row r="34" spans="2:14" s="20" customFormat="1" ht="12.75" outlineLevel="1">
      <c r="B34" s="85" t="s">
        <v>134</v>
      </c>
      <c r="C34" s="176"/>
      <c r="D34" s="83">
        <f t="shared" si="3"/>
      </c>
      <c r="E34" s="176"/>
      <c r="F34" s="83">
        <f t="shared" si="3"/>
      </c>
      <c r="G34" s="176"/>
      <c r="H34" s="83">
        <f t="shared" si="0"/>
      </c>
      <c r="I34" s="176"/>
      <c r="J34" s="83">
        <f t="shared" si="1"/>
      </c>
      <c r="K34" s="176"/>
      <c r="L34" s="83">
        <f t="shared" si="2"/>
      </c>
      <c r="M34" s="80"/>
      <c r="N34" s="76"/>
    </row>
    <row r="35" spans="1:14" s="20" customFormat="1" ht="13.5" outlineLevel="1" thickBot="1">
      <c r="A35" s="76"/>
      <c r="B35" s="182" t="s">
        <v>126</v>
      </c>
      <c r="C35" s="165">
        <f>C31-C33+C34</f>
        <v>0</v>
      </c>
      <c r="D35" s="87">
        <f t="shared" si="3"/>
      </c>
      <c r="E35" s="165">
        <f>E31-E33+E34</f>
        <v>0</v>
      </c>
      <c r="F35" s="87">
        <f t="shared" si="3"/>
      </c>
      <c r="G35" s="165">
        <f>G31-G33+G34</f>
        <v>0</v>
      </c>
      <c r="H35" s="87">
        <f t="shared" si="0"/>
      </c>
      <c r="I35" s="165">
        <f>I31-I33+I34</f>
        <v>0</v>
      </c>
      <c r="J35" s="87">
        <f t="shared" si="1"/>
      </c>
      <c r="K35" s="165">
        <f>K31-K33+K34</f>
        <v>0</v>
      </c>
      <c r="L35" s="87">
        <f t="shared" si="2"/>
      </c>
      <c r="M35" s="80"/>
      <c r="N35" s="76"/>
    </row>
    <row r="36" spans="2:14" ht="12.75">
      <c r="B36" s="75"/>
      <c r="C36" s="45"/>
      <c r="D36" s="42"/>
      <c r="E36" s="45"/>
      <c r="F36" s="42"/>
      <c r="G36" s="45"/>
      <c r="H36" s="42"/>
      <c r="I36" s="45"/>
      <c r="J36" s="42"/>
      <c r="K36" s="45"/>
      <c r="L36" s="14"/>
      <c r="M36" s="80"/>
      <c r="N36" s="77"/>
    </row>
    <row r="37" spans="2:12" ht="12.75">
      <c r="B37" s="15"/>
      <c r="C37" s="16"/>
      <c r="D37" s="15"/>
      <c r="E37" s="16"/>
      <c r="F37" s="15"/>
      <c r="G37" s="16"/>
      <c r="H37" s="15"/>
      <c r="I37" s="16"/>
      <c r="J37" s="15"/>
      <c r="K37" s="16"/>
      <c r="L37" s="15"/>
    </row>
    <row r="38" spans="2:12" ht="13.5" thickBot="1">
      <c r="B38" s="17" t="str">
        <f>B4</f>
        <v>Name</v>
      </c>
      <c r="C38" s="16"/>
      <c r="D38" s="15"/>
      <c r="E38" s="16"/>
      <c r="F38" s="15"/>
      <c r="G38" s="16"/>
      <c r="H38" s="15"/>
      <c r="I38" s="16"/>
      <c r="J38" s="15"/>
      <c r="K38" s="16"/>
      <c r="L38" s="15"/>
    </row>
    <row r="39" spans="2:13" ht="12.75">
      <c r="B39" s="9" t="s">
        <v>102</v>
      </c>
      <c r="C39" s="11">
        <f>C5</f>
        <v>2005</v>
      </c>
      <c r="D39" s="10"/>
      <c r="E39" s="11">
        <f>E5</f>
        <v>2006</v>
      </c>
      <c r="F39" s="11"/>
      <c r="G39" s="11">
        <f>G5</f>
        <v>2007</v>
      </c>
      <c r="H39" s="11"/>
      <c r="I39" s="11">
        <f>I5</f>
        <v>2008</v>
      </c>
      <c r="J39" s="11"/>
      <c r="K39" s="11">
        <f>K5</f>
        <v>2009</v>
      </c>
      <c r="L39" s="12"/>
      <c r="M39" s="13"/>
    </row>
    <row r="40" spans="2:13" s="20" customFormat="1" ht="12.75" outlineLevel="1">
      <c r="B40" s="18" t="s">
        <v>1</v>
      </c>
      <c r="C40" s="91"/>
      <c r="D40" s="91"/>
      <c r="E40" s="150"/>
      <c r="F40" s="91"/>
      <c r="G40" s="150"/>
      <c r="H40" s="91"/>
      <c r="I40" s="150"/>
      <c r="J40" s="91"/>
      <c r="K40" s="150"/>
      <c r="L40" s="93"/>
      <c r="M40" s="19"/>
    </row>
    <row r="41" spans="2:13" s="20" customFormat="1" ht="12.75" outlineLevel="1">
      <c r="B41" s="18" t="s">
        <v>9</v>
      </c>
      <c r="C41" s="91"/>
      <c r="D41" s="91"/>
      <c r="E41" s="92"/>
      <c r="F41" s="91"/>
      <c r="G41" s="92"/>
      <c r="H41" s="91"/>
      <c r="I41" s="92"/>
      <c r="J41" s="91"/>
      <c r="K41" s="92"/>
      <c r="L41" s="93"/>
      <c r="M41" s="19"/>
    </row>
    <row r="42" spans="2:13" s="20" customFormat="1" ht="12.75" outlineLevel="1">
      <c r="B42" s="18" t="s">
        <v>13</v>
      </c>
      <c r="C42" s="91"/>
      <c r="D42" s="91"/>
      <c r="E42" s="92"/>
      <c r="F42" s="91"/>
      <c r="G42" s="92"/>
      <c r="H42" s="91"/>
      <c r="I42" s="92"/>
      <c r="J42" s="91"/>
      <c r="K42" s="92"/>
      <c r="L42" s="93"/>
      <c r="M42" s="19"/>
    </row>
    <row r="43" spans="2:13" s="20" customFormat="1" ht="12.75" outlineLevel="1">
      <c r="B43" s="18" t="s">
        <v>2</v>
      </c>
      <c r="C43" s="94"/>
      <c r="D43" s="91"/>
      <c r="E43" s="95"/>
      <c r="F43" s="91"/>
      <c r="G43" s="95"/>
      <c r="H43" s="91"/>
      <c r="I43" s="95"/>
      <c r="J43" s="91"/>
      <c r="K43" s="95"/>
      <c r="L43" s="93"/>
      <c r="M43" s="19"/>
    </row>
    <row r="44" spans="2:13" ht="12.75">
      <c r="B44" s="21" t="s">
        <v>3</v>
      </c>
      <c r="C44" s="96">
        <f>C43+C42+C41+C40</f>
        <v>0</v>
      </c>
      <c r="D44" s="96"/>
      <c r="E44" s="97">
        <f>E43+E42+E41+E40</f>
        <v>0</v>
      </c>
      <c r="F44" s="98"/>
      <c r="G44" s="97">
        <f>G43+G42+G41+G40</f>
        <v>0</v>
      </c>
      <c r="H44" s="96"/>
      <c r="I44" s="97">
        <f>I43+I42+I41+I40</f>
        <v>0</v>
      </c>
      <c r="J44" s="98"/>
      <c r="K44" s="97">
        <f>K43+K42+K41+K40</f>
        <v>0</v>
      </c>
      <c r="L44" s="99"/>
      <c r="M44" s="13"/>
    </row>
    <row r="45" spans="2:13" s="20" customFormat="1" ht="12.75" outlineLevel="1">
      <c r="B45" s="22" t="s">
        <v>11</v>
      </c>
      <c r="C45" s="151"/>
      <c r="D45" s="151"/>
      <c r="E45" s="150"/>
      <c r="F45" s="151"/>
      <c r="G45" s="150"/>
      <c r="H45" s="151"/>
      <c r="I45" s="150"/>
      <c r="J45" s="151"/>
      <c r="K45" s="150"/>
      <c r="L45" s="152"/>
      <c r="M45" s="19"/>
    </row>
    <row r="46" spans="2:13" s="20" customFormat="1" ht="12.75" outlineLevel="1">
      <c r="B46" s="18" t="s">
        <v>10</v>
      </c>
      <c r="C46" s="91"/>
      <c r="D46" s="91"/>
      <c r="E46" s="92"/>
      <c r="F46" s="91"/>
      <c r="G46" s="92"/>
      <c r="H46" s="91"/>
      <c r="I46" s="92"/>
      <c r="J46" s="91"/>
      <c r="K46" s="92"/>
      <c r="L46" s="93"/>
      <c r="M46" s="19"/>
    </row>
    <row r="47" spans="2:13" s="20" customFormat="1" ht="12.75" outlineLevel="1">
      <c r="B47" s="18" t="s">
        <v>12</v>
      </c>
      <c r="C47" s="91"/>
      <c r="D47" s="91"/>
      <c r="E47" s="92"/>
      <c r="F47" s="91"/>
      <c r="G47" s="92"/>
      <c r="H47" s="91"/>
      <c r="I47" s="92"/>
      <c r="J47" s="91"/>
      <c r="K47" s="92"/>
      <c r="L47" s="93"/>
      <c r="M47" s="19"/>
    </row>
    <row r="48" spans="2:13" s="20" customFormat="1" ht="12.75" outlineLevel="1">
      <c r="B48" s="18" t="s">
        <v>4</v>
      </c>
      <c r="C48" s="94"/>
      <c r="D48" s="91"/>
      <c r="E48" s="95"/>
      <c r="F48" s="91"/>
      <c r="G48" s="95"/>
      <c r="H48" s="91"/>
      <c r="I48" s="95"/>
      <c r="J48" s="91"/>
      <c r="K48" s="95"/>
      <c r="L48" s="93"/>
      <c r="M48" s="19"/>
    </row>
    <row r="49" spans="2:13" ht="12.75">
      <c r="B49" s="21" t="s">
        <v>5</v>
      </c>
      <c r="C49" s="96">
        <f>C48+C47+C46+C45</f>
        <v>0</v>
      </c>
      <c r="D49" s="96"/>
      <c r="E49" s="97">
        <f>E48+E47+E46+E45</f>
        <v>0</v>
      </c>
      <c r="F49" s="98"/>
      <c r="G49" s="97">
        <f>G48+G47+G46+G45</f>
        <v>0</v>
      </c>
      <c r="H49" s="96"/>
      <c r="I49" s="97">
        <f>I48+I47+I46+I45</f>
        <v>0</v>
      </c>
      <c r="J49" s="98"/>
      <c r="K49" s="97">
        <f>K48+K47+K46+K45</f>
        <v>0</v>
      </c>
      <c r="L49" s="99"/>
      <c r="M49" s="13"/>
    </row>
    <row r="50" spans="2:13" s="20" customFormat="1" ht="12.75" outlineLevel="1">
      <c r="B50" s="22" t="s">
        <v>6</v>
      </c>
      <c r="C50" s="151"/>
      <c r="D50" s="151"/>
      <c r="E50" s="150"/>
      <c r="F50" s="151"/>
      <c r="G50" s="150"/>
      <c r="H50" s="151"/>
      <c r="I50" s="150"/>
      <c r="J50" s="151"/>
      <c r="K50" s="150"/>
      <c r="L50" s="152"/>
      <c r="M50" s="19"/>
    </row>
    <row r="51" spans="2:13" s="20" customFormat="1" ht="12.75" outlineLevel="1">
      <c r="B51" s="18" t="s">
        <v>7</v>
      </c>
      <c r="C51" s="91"/>
      <c r="D51" s="91"/>
      <c r="E51" s="92"/>
      <c r="F51" s="91"/>
      <c r="G51" s="92"/>
      <c r="H51" s="91"/>
      <c r="I51" s="92"/>
      <c r="J51" s="91"/>
      <c r="K51" s="92"/>
      <c r="L51" s="93"/>
      <c r="M51" s="19"/>
    </row>
    <row r="52" spans="2:13" s="20" customFormat="1" ht="12.75" outlineLevel="1">
      <c r="B52" s="18" t="s">
        <v>15</v>
      </c>
      <c r="C52" s="94"/>
      <c r="D52" s="91"/>
      <c r="E52" s="95"/>
      <c r="F52" s="91"/>
      <c r="G52" s="95"/>
      <c r="H52" s="91"/>
      <c r="I52" s="95"/>
      <c r="J52" s="91"/>
      <c r="K52" s="95"/>
      <c r="L52" s="93"/>
      <c r="M52" s="19"/>
    </row>
    <row r="53" spans="2:13" ht="12.75">
      <c r="B53" s="21" t="s">
        <v>14</v>
      </c>
      <c r="C53" s="96">
        <f>C52+C51+C50</f>
        <v>0</v>
      </c>
      <c r="D53" s="96"/>
      <c r="E53" s="97">
        <f>E52+E51+E50</f>
        <v>0</v>
      </c>
      <c r="F53" s="98"/>
      <c r="G53" s="97">
        <f>G52+G51+G50</f>
        <v>0</v>
      </c>
      <c r="H53" s="96"/>
      <c r="I53" s="97">
        <f>I52+I51+I50</f>
        <v>0</v>
      </c>
      <c r="J53" s="98"/>
      <c r="K53" s="97">
        <f>K52+K51+K50</f>
        <v>0</v>
      </c>
      <c r="L53" s="99"/>
      <c r="M53" s="13"/>
    </row>
    <row r="54" spans="2:13" s="20" customFormat="1" ht="12.75">
      <c r="B54" s="6" t="s">
        <v>8</v>
      </c>
      <c r="C54" s="89">
        <f>C44+C49+C53</f>
        <v>0</v>
      </c>
      <c r="D54" s="109"/>
      <c r="E54" s="90">
        <f>E44+E49+E53</f>
        <v>0</v>
      </c>
      <c r="F54" s="110"/>
      <c r="G54" s="90">
        <f>G44+G49+G53</f>
        <v>0</v>
      </c>
      <c r="H54" s="109"/>
      <c r="I54" s="90">
        <f>I44+I49+I53</f>
        <v>0</v>
      </c>
      <c r="J54" s="110"/>
      <c r="K54" s="90">
        <f>K44+K49+K53</f>
        <v>0</v>
      </c>
      <c r="L54" s="111"/>
      <c r="M54" s="19"/>
    </row>
    <row r="55" spans="2:13" s="20" customFormat="1" ht="12.75" outlineLevel="1">
      <c r="B55" s="18" t="s">
        <v>20</v>
      </c>
      <c r="C55" s="91"/>
      <c r="D55" s="91"/>
      <c r="E55" s="92"/>
      <c r="F55" s="91"/>
      <c r="G55" s="92"/>
      <c r="H55" s="91"/>
      <c r="I55" s="92"/>
      <c r="J55" s="91"/>
      <c r="K55" s="92"/>
      <c r="L55" s="93"/>
      <c r="M55" s="19"/>
    </row>
    <row r="56" spans="2:13" s="20" customFormat="1" ht="12.75" outlineLevel="1">
      <c r="B56" s="18" t="s">
        <v>16</v>
      </c>
      <c r="C56" s="91"/>
      <c r="D56" s="91"/>
      <c r="E56" s="92"/>
      <c r="F56" s="91"/>
      <c r="G56" s="92"/>
      <c r="H56" s="91"/>
      <c r="I56" s="92"/>
      <c r="J56" s="91"/>
      <c r="K56" s="92"/>
      <c r="L56" s="93"/>
      <c r="M56" s="19"/>
    </row>
    <row r="57" spans="2:13" s="20" customFormat="1" ht="12.75" outlineLevel="1">
      <c r="B57" s="18" t="s">
        <v>63</v>
      </c>
      <c r="C57" s="91"/>
      <c r="D57" s="91"/>
      <c r="E57" s="92"/>
      <c r="F57" s="91"/>
      <c r="G57" s="92"/>
      <c r="H57" s="91"/>
      <c r="I57" s="92"/>
      <c r="J57" s="91"/>
      <c r="K57" s="92"/>
      <c r="L57" s="93"/>
      <c r="M57" s="19"/>
    </row>
    <row r="58" spans="2:13" s="20" customFormat="1" ht="12.75" outlineLevel="1">
      <c r="B58" s="18" t="s">
        <v>64</v>
      </c>
      <c r="C58" s="94"/>
      <c r="D58" s="91"/>
      <c r="E58" s="95"/>
      <c r="F58" s="91"/>
      <c r="G58" s="95"/>
      <c r="H58" s="91"/>
      <c r="I58" s="95"/>
      <c r="J58" s="91"/>
      <c r="K58" s="95"/>
      <c r="L58" s="93"/>
      <c r="M58" s="19"/>
    </row>
    <row r="59" spans="2:13" ht="12.75">
      <c r="B59" s="21" t="s">
        <v>17</v>
      </c>
      <c r="C59" s="96">
        <f>C58+C57+C56+C55</f>
        <v>0</v>
      </c>
      <c r="D59" s="96"/>
      <c r="E59" s="97">
        <f>E58+E57+E56+E55</f>
        <v>0</v>
      </c>
      <c r="F59" s="98"/>
      <c r="G59" s="97">
        <f>G58+G57+G56+G55</f>
        <v>0</v>
      </c>
      <c r="H59" s="96"/>
      <c r="I59" s="97">
        <f>I58+I57+I56+I55</f>
        <v>0</v>
      </c>
      <c r="J59" s="98"/>
      <c r="K59" s="97">
        <f>K58+K57+K56+K55</f>
        <v>0</v>
      </c>
      <c r="L59" s="99"/>
      <c r="M59" s="13"/>
    </row>
    <row r="60" spans="2:13" s="20" customFormat="1" ht="12.75" outlineLevel="1">
      <c r="B60" s="18" t="s">
        <v>65</v>
      </c>
      <c r="C60" s="91"/>
      <c r="D60" s="91"/>
      <c r="E60" s="92"/>
      <c r="F60" s="91"/>
      <c r="G60" s="92"/>
      <c r="H60" s="91"/>
      <c r="I60" s="92"/>
      <c r="J60" s="91"/>
      <c r="K60" s="92"/>
      <c r="L60" s="93"/>
      <c r="M60" s="19"/>
    </row>
    <row r="61" spans="2:13" s="20" customFormat="1" ht="12.75" outlineLevel="1">
      <c r="B61" s="18" t="s">
        <v>66</v>
      </c>
      <c r="C61" s="94"/>
      <c r="D61" s="91"/>
      <c r="E61" s="95"/>
      <c r="F61" s="91"/>
      <c r="G61" s="95"/>
      <c r="H61" s="91"/>
      <c r="I61" s="95"/>
      <c r="J61" s="91"/>
      <c r="K61" s="95"/>
      <c r="L61" s="93"/>
      <c r="M61" s="19"/>
    </row>
    <row r="62" spans="2:13" ht="12.75">
      <c r="B62" s="21" t="s">
        <v>18</v>
      </c>
      <c r="C62" s="96">
        <f>C60+C61</f>
        <v>0</v>
      </c>
      <c r="D62" s="96"/>
      <c r="E62" s="97">
        <f>E60+E61</f>
        <v>0</v>
      </c>
      <c r="F62" s="98"/>
      <c r="G62" s="97">
        <f>G60+G61</f>
        <v>0</v>
      </c>
      <c r="H62" s="96"/>
      <c r="I62" s="97">
        <f>I60+I61</f>
        <v>0</v>
      </c>
      <c r="J62" s="98"/>
      <c r="K62" s="97">
        <f>K60+K61</f>
        <v>0</v>
      </c>
      <c r="L62" s="99"/>
      <c r="M62" s="13"/>
    </row>
    <row r="63" spans="2:13" s="20" customFormat="1" ht="12.75" outlineLevel="1">
      <c r="B63" s="18" t="s">
        <v>67</v>
      </c>
      <c r="C63" s="91"/>
      <c r="D63" s="91"/>
      <c r="E63" s="92"/>
      <c r="F63" s="91"/>
      <c r="G63" s="92"/>
      <c r="H63" s="91"/>
      <c r="I63" s="92"/>
      <c r="J63" s="91"/>
      <c r="K63" s="92"/>
      <c r="L63" s="93"/>
      <c r="M63" s="19"/>
    </row>
    <row r="64" spans="2:13" s="20" customFormat="1" ht="12.75" outlineLevel="1">
      <c r="B64" s="18" t="s">
        <v>21</v>
      </c>
      <c r="C64" s="91"/>
      <c r="D64" s="91"/>
      <c r="E64" s="92"/>
      <c r="F64" s="91"/>
      <c r="G64" s="92"/>
      <c r="H64" s="91"/>
      <c r="I64" s="92"/>
      <c r="J64" s="91"/>
      <c r="K64" s="92"/>
      <c r="L64" s="93"/>
      <c r="M64" s="19"/>
    </row>
    <row r="65" spans="2:13" s="20" customFormat="1" ht="12.75" outlineLevel="1">
      <c r="B65" s="18" t="s">
        <v>68</v>
      </c>
      <c r="C65" s="94"/>
      <c r="D65" s="91"/>
      <c r="E65" s="95"/>
      <c r="F65" s="91"/>
      <c r="G65" s="95"/>
      <c r="H65" s="91"/>
      <c r="I65" s="95"/>
      <c r="J65" s="91"/>
      <c r="K65" s="95"/>
      <c r="L65" s="93"/>
      <c r="M65" s="19"/>
    </row>
    <row r="66" spans="2:13" ht="12.75">
      <c r="B66" s="21" t="s">
        <v>19</v>
      </c>
      <c r="C66" s="96">
        <f>C63+C64+C65</f>
        <v>0</v>
      </c>
      <c r="D66" s="96"/>
      <c r="E66" s="97">
        <f>E63+E64+E65</f>
        <v>0</v>
      </c>
      <c r="F66" s="98"/>
      <c r="G66" s="97">
        <f>G63+G64+G65</f>
        <v>0</v>
      </c>
      <c r="H66" s="96"/>
      <c r="I66" s="97">
        <f>I63+I64+I65</f>
        <v>0</v>
      </c>
      <c r="J66" s="98"/>
      <c r="K66" s="97">
        <f>K63+K64+K65</f>
        <v>0</v>
      </c>
      <c r="L66" s="99"/>
      <c r="M66" s="13"/>
    </row>
    <row r="67" spans="2:13" s="69" customFormat="1" ht="12.75">
      <c r="B67" s="23" t="s">
        <v>69</v>
      </c>
      <c r="C67" s="100">
        <f>C59+C62-C66</f>
        <v>0</v>
      </c>
      <c r="D67" s="101"/>
      <c r="E67" s="102">
        <f>E59+E62-E66</f>
        <v>0</v>
      </c>
      <c r="F67" s="103"/>
      <c r="G67" s="102">
        <f>G59+G62-G66</f>
        <v>0</v>
      </c>
      <c r="H67" s="101"/>
      <c r="I67" s="102">
        <f>I59+I62-I66</f>
        <v>0</v>
      </c>
      <c r="J67" s="103"/>
      <c r="K67" s="102">
        <f>K59+K62-K66</f>
        <v>0</v>
      </c>
      <c r="L67" s="104"/>
      <c r="M67" s="68"/>
    </row>
    <row r="68" spans="2:13" ht="12.75">
      <c r="B68" s="21" t="s">
        <v>22</v>
      </c>
      <c r="C68" s="96"/>
      <c r="D68" s="96"/>
      <c r="E68" s="97"/>
      <c r="F68" s="98"/>
      <c r="G68" s="97"/>
      <c r="H68" s="96"/>
      <c r="I68" s="97"/>
      <c r="J68" s="98"/>
      <c r="K68" s="97"/>
      <c r="L68" s="99"/>
      <c r="M68" s="13"/>
    </row>
    <row r="69" spans="2:13" ht="12.75">
      <c r="B69" s="21" t="s">
        <v>23</v>
      </c>
      <c r="C69" s="96"/>
      <c r="D69" s="96"/>
      <c r="E69" s="97"/>
      <c r="F69" s="98"/>
      <c r="G69" s="97"/>
      <c r="H69" s="96"/>
      <c r="I69" s="97"/>
      <c r="J69" s="98"/>
      <c r="K69" s="97"/>
      <c r="L69" s="99"/>
      <c r="M69" s="13"/>
    </row>
    <row r="70" spans="2:13" ht="12.75">
      <c r="B70" s="24" t="s">
        <v>70</v>
      </c>
      <c r="C70" s="105">
        <f>C68-C69</f>
        <v>0</v>
      </c>
      <c r="D70" s="105"/>
      <c r="E70" s="106">
        <f>E68-E69</f>
        <v>0</v>
      </c>
      <c r="F70" s="107"/>
      <c r="G70" s="106">
        <f>G68-G69</f>
        <v>0</v>
      </c>
      <c r="H70" s="105"/>
      <c r="I70" s="106">
        <f>I68-I69</f>
        <v>0</v>
      </c>
      <c r="J70" s="107"/>
      <c r="K70" s="106">
        <f>K68-K69</f>
        <v>0</v>
      </c>
      <c r="L70" s="108"/>
      <c r="M70" s="13"/>
    </row>
    <row r="71" spans="2:13" s="20" customFormat="1" ht="12.75">
      <c r="B71" s="6" t="s">
        <v>71</v>
      </c>
      <c r="C71" s="89">
        <f>C67+C70</f>
        <v>0</v>
      </c>
      <c r="D71" s="109"/>
      <c r="E71" s="90">
        <f>E67+E70</f>
        <v>0</v>
      </c>
      <c r="F71" s="110"/>
      <c r="G71" s="90">
        <f>G67+G70</f>
        <v>0</v>
      </c>
      <c r="H71" s="109"/>
      <c r="I71" s="90">
        <f>I67+I70</f>
        <v>0</v>
      </c>
      <c r="J71" s="110"/>
      <c r="K71" s="90">
        <f>K67+K70</f>
        <v>0</v>
      </c>
      <c r="L71" s="111"/>
      <c r="M71" s="19"/>
    </row>
    <row r="72" spans="2:13" s="4" customFormat="1" ht="12.75">
      <c r="B72" s="2" t="s">
        <v>74</v>
      </c>
      <c r="C72" s="112">
        <f>+C71+C54</f>
        <v>0</v>
      </c>
      <c r="D72" s="113"/>
      <c r="E72" s="114">
        <f>+E71+E54</f>
        <v>0</v>
      </c>
      <c r="F72" s="115"/>
      <c r="G72" s="114">
        <f>+G71+G54</f>
        <v>0</v>
      </c>
      <c r="H72" s="113"/>
      <c r="I72" s="114">
        <f>+I71+I54</f>
        <v>0</v>
      </c>
      <c r="J72" s="115"/>
      <c r="K72" s="114">
        <f>+K71+K54</f>
        <v>0</v>
      </c>
      <c r="L72" s="116"/>
      <c r="M72" s="3"/>
    </row>
    <row r="73" spans="2:13" s="20" customFormat="1" ht="12.75">
      <c r="B73" s="18" t="s">
        <v>82</v>
      </c>
      <c r="C73" s="117"/>
      <c r="D73" s="117"/>
      <c r="E73" s="118"/>
      <c r="F73" s="117"/>
      <c r="G73" s="118"/>
      <c r="H73" s="117"/>
      <c r="I73" s="118"/>
      <c r="J73" s="117"/>
      <c r="K73" s="118"/>
      <c r="L73" s="119"/>
      <c r="M73" s="19"/>
    </row>
    <row r="74" spans="2:13" s="20" customFormat="1" ht="12.75" outlineLevel="1">
      <c r="B74" s="18" t="s">
        <v>24</v>
      </c>
      <c r="C74" s="91"/>
      <c r="D74" s="91"/>
      <c r="E74" s="92"/>
      <c r="F74" s="91"/>
      <c r="G74" s="92"/>
      <c r="H74" s="91"/>
      <c r="I74" s="92"/>
      <c r="J74" s="91"/>
      <c r="K74" s="92"/>
      <c r="L74" s="93"/>
      <c r="M74" s="19"/>
    </row>
    <row r="75" spans="2:13" s="20" customFormat="1" ht="12.75" outlineLevel="1">
      <c r="B75" s="18" t="s">
        <v>27</v>
      </c>
      <c r="C75" s="91"/>
      <c r="D75" s="91"/>
      <c r="E75" s="92"/>
      <c r="F75" s="91"/>
      <c r="G75" s="92"/>
      <c r="H75" s="91"/>
      <c r="I75" s="92"/>
      <c r="J75" s="91"/>
      <c r="K75" s="92"/>
      <c r="L75" s="93"/>
      <c r="M75" s="19"/>
    </row>
    <row r="76" spans="2:13" s="20" customFormat="1" ht="12.75" outlineLevel="1">
      <c r="B76" s="18" t="s">
        <v>25</v>
      </c>
      <c r="C76" s="91"/>
      <c r="D76" s="91"/>
      <c r="E76" s="92"/>
      <c r="F76" s="91"/>
      <c r="G76" s="92"/>
      <c r="H76" s="91"/>
      <c r="I76" s="92"/>
      <c r="J76" s="91"/>
      <c r="K76" s="92"/>
      <c r="L76" s="93"/>
      <c r="M76" s="19"/>
    </row>
    <row r="77" spans="2:13" s="20" customFormat="1" ht="12.75" outlineLevel="1">
      <c r="B77" s="18" t="s">
        <v>26</v>
      </c>
      <c r="C77" s="91"/>
      <c r="D77" s="91"/>
      <c r="E77" s="92"/>
      <c r="F77" s="91"/>
      <c r="G77" s="92"/>
      <c r="H77" s="91"/>
      <c r="I77" s="92"/>
      <c r="J77" s="91"/>
      <c r="K77" s="92"/>
      <c r="L77" s="93"/>
      <c r="M77" s="19"/>
    </row>
    <row r="78" spans="2:13" s="4" customFormat="1" ht="12.75" outlineLevel="1">
      <c r="B78" s="5" t="s">
        <v>28</v>
      </c>
      <c r="C78" s="120"/>
      <c r="D78" s="121"/>
      <c r="E78" s="122"/>
      <c r="F78" s="121"/>
      <c r="G78" s="122"/>
      <c r="H78" s="121"/>
      <c r="I78" s="122"/>
      <c r="J78" s="121"/>
      <c r="K78" s="122"/>
      <c r="L78" s="123"/>
      <c r="M78" s="3"/>
    </row>
    <row r="79" spans="2:13" ht="12.75">
      <c r="B79" s="21" t="s">
        <v>29</v>
      </c>
      <c r="C79" s="96">
        <f>C77+C76+C75+C74+C73</f>
        <v>0</v>
      </c>
      <c r="D79" s="96"/>
      <c r="E79" s="124">
        <f aca="true" t="shared" si="4" ref="E79:K79">E77+E76+E75+E74+E73</f>
        <v>0</v>
      </c>
      <c r="F79" s="96"/>
      <c r="G79" s="124">
        <f t="shared" si="4"/>
        <v>0</v>
      </c>
      <c r="H79" s="96"/>
      <c r="I79" s="124">
        <f t="shared" si="4"/>
        <v>0</v>
      </c>
      <c r="J79" s="96"/>
      <c r="K79" s="124">
        <f t="shared" si="4"/>
        <v>0</v>
      </c>
      <c r="L79" s="96"/>
      <c r="M79" s="13"/>
    </row>
    <row r="80" spans="2:13" ht="12.75" outlineLevel="1">
      <c r="B80" s="21" t="s">
        <v>30</v>
      </c>
      <c r="C80" s="96"/>
      <c r="D80" s="96"/>
      <c r="E80" s="97"/>
      <c r="F80" s="96"/>
      <c r="G80" s="97"/>
      <c r="H80" s="96"/>
      <c r="I80" s="97"/>
      <c r="J80" s="96"/>
      <c r="K80" s="97"/>
      <c r="L80" s="99"/>
      <c r="M80" s="13"/>
    </row>
    <row r="81" spans="2:13" ht="12.75" outlineLevel="1">
      <c r="B81" s="25" t="s">
        <v>32</v>
      </c>
      <c r="C81" s="96"/>
      <c r="D81" s="96"/>
      <c r="E81" s="97"/>
      <c r="F81" s="96"/>
      <c r="G81" s="97"/>
      <c r="H81" s="96"/>
      <c r="I81" s="97"/>
      <c r="J81" s="96"/>
      <c r="K81" s="97"/>
      <c r="L81" s="99"/>
      <c r="M81" s="13"/>
    </row>
    <row r="82" spans="2:13" ht="12.75">
      <c r="B82" s="21" t="s">
        <v>31</v>
      </c>
      <c r="C82" s="96"/>
      <c r="D82" s="96"/>
      <c r="E82" s="97"/>
      <c r="F82" s="96"/>
      <c r="G82" s="97"/>
      <c r="H82" s="96"/>
      <c r="I82" s="97"/>
      <c r="J82" s="96"/>
      <c r="K82" s="97"/>
      <c r="L82" s="99"/>
      <c r="M82" s="13"/>
    </row>
    <row r="83" spans="2:13" ht="25.5" outlineLevel="1">
      <c r="B83" s="26" t="s">
        <v>80</v>
      </c>
      <c r="C83" s="96"/>
      <c r="D83" s="96"/>
      <c r="E83" s="97"/>
      <c r="F83" s="96"/>
      <c r="G83" s="97"/>
      <c r="H83" s="96"/>
      <c r="I83" s="97"/>
      <c r="J83" s="96"/>
      <c r="K83" s="97"/>
      <c r="L83" s="99"/>
      <c r="M83" s="13"/>
    </row>
    <row r="84" spans="2:13" s="69" customFormat="1" ht="12.75">
      <c r="B84" s="23" t="s">
        <v>34</v>
      </c>
      <c r="C84" s="100">
        <f>SUM(C79:C83)</f>
        <v>0</v>
      </c>
      <c r="D84" s="101"/>
      <c r="E84" s="102">
        <f>SUM(E79:E83)</f>
        <v>0</v>
      </c>
      <c r="F84" s="103"/>
      <c r="G84" s="102">
        <f>SUM(G79:G83)</f>
        <v>0</v>
      </c>
      <c r="H84" s="101"/>
      <c r="I84" s="102">
        <f>SUM(I79:I83)</f>
        <v>0</v>
      </c>
      <c r="J84" s="103"/>
      <c r="K84" s="102">
        <f>SUM(K79:K83)</f>
        <v>0</v>
      </c>
      <c r="L84" s="104"/>
      <c r="M84" s="68"/>
    </row>
    <row r="85" spans="2:13" s="69" customFormat="1" ht="12.75">
      <c r="B85" s="23" t="s">
        <v>33</v>
      </c>
      <c r="C85" s="100"/>
      <c r="D85" s="101"/>
      <c r="E85" s="102"/>
      <c r="F85" s="103"/>
      <c r="G85" s="102"/>
      <c r="H85" s="101"/>
      <c r="I85" s="102"/>
      <c r="J85" s="103"/>
      <c r="K85" s="102"/>
      <c r="L85" s="104"/>
      <c r="M85" s="68"/>
    </row>
    <row r="86" spans="2:13" s="20" customFormat="1" ht="12.75">
      <c r="B86" s="6" t="s">
        <v>72</v>
      </c>
      <c r="C86" s="89">
        <f>C84+C85</f>
        <v>0</v>
      </c>
      <c r="D86" s="109"/>
      <c r="E86" s="90">
        <f>E84+E85</f>
        <v>0</v>
      </c>
      <c r="F86" s="110"/>
      <c r="G86" s="90">
        <f>G84+G85</f>
        <v>0</v>
      </c>
      <c r="H86" s="109"/>
      <c r="I86" s="90">
        <f>I84+I85</f>
        <v>0</v>
      </c>
      <c r="J86" s="110"/>
      <c r="K86" s="90">
        <f>K84+K85</f>
        <v>0</v>
      </c>
      <c r="L86" s="111"/>
      <c r="M86" s="19"/>
    </row>
    <row r="87" spans="2:13" ht="12.75" outlineLevel="1">
      <c r="B87" s="21" t="s">
        <v>75</v>
      </c>
      <c r="C87" s="96"/>
      <c r="D87" s="96"/>
      <c r="E87" s="97"/>
      <c r="F87" s="96"/>
      <c r="G87" s="97"/>
      <c r="H87" s="96"/>
      <c r="I87" s="124"/>
      <c r="J87" s="96"/>
      <c r="K87" s="97"/>
      <c r="L87" s="99"/>
      <c r="M87" s="13"/>
    </row>
    <row r="88" spans="2:13" ht="12.75">
      <c r="B88" s="21" t="s">
        <v>76</v>
      </c>
      <c r="C88" s="96"/>
      <c r="D88" s="96"/>
      <c r="E88" s="97"/>
      <c r="F88" s="96"/>
      <c r="G88" s="97"/>
      <c r="H88" s="96"/>
      <c r="I88" s="97"/>
      <c r="J88" s="96"/>
      <c r="K88" s="97"/>
      <c r="L88" s="99"/>
      <c r="M88" s="13"/>
    </row>
    <row r="89" spans="2:13" ht="12.75" outlineLevel="1">
      <c r="B89" s="21" t="s">
        <v>77</v>
      </c>
      <c r="C89" s="96"/>
      <c r="D89" s="96"/>
      <c r="E89" s="97"/>
      <c r="F89" s="96"/>
      <c r="G89" s="97"/>
      <c r="H89" s="96"/>
      <c r="I89" s="97"/>
      <c r="J89" s="96"/>
      <c r="K89" s="97"/>
      <c r="L89" s="99"/>
      <c r="M89" s="13"/>
    </row>
    <row r="90" spans="2:13" ht="12.75" outlineLevel="1">
      <c r="B90" s="21" t="s">
        <v>78</v>
      </c>
      <c r="C90" s="96"/>
      <c r="D90" s="96"/>
      <c r="E90" s="97"/>
      <c r="F90" s="96"/>
      <c r="G90" s="97"/>
      <c r="H90" s="96"/>
      <c r="I90" s="97"/>
      <c r="J90" s="96"/>
      <c r="K90" s="97"/>
      <c r="L90" s="99"/>
      <c r="M90" s="13"/>
    </row>
    <row r="91" spans="2:13" ht="12.75">
      <c r="B91" s="27" t="s">
        <v>79</v>
      </c>
      <c r="C91" s="96"/>
      <c r="D91" s="96"/>
      <c r="E91" s="97"/>
      <c r="F91" s="96"/>
      <c r="G91" s="97"/>
      <c r="H91" s="96"/>
      <c r="I91" s="97"/>
      <c r="J91" s="96"/>
      <c r="K91" s="97"/>
      <c r="L91" s="99"/>
      <c r="M91" s="13"/>
    </row>
    <row r="92" spans="2:13" ht="12.75">
      <c r="B92" s="72" t="s">
        <v>81</v>
      </c>
      <c r="C92" s="96"/>
      <c r="D92" s="96"/>
      <c r="E92" s="97"/>
      <c r="F92" s="98"/>
      <c r="G92" s="97"/>
      <c r="H92" s="96"/>
      <c r="I92" s="97"/>
      <c r="J92" s="98"/>
      <c r="K92" s="97"/>
      <c r="L92" s="125"/>
      <c r="M92" s="13"/>
    </row>
    <row r="93" spans="2:13" s="20" customFormat="1" ht="12.75">
      <c r="B93" s="6" t="s">
        <v>35</v>
      </c>
      <c r="C93" s="89">
        <f>C87+C88+C89+C90-C91-C92</f>
        <v>0</v>
      </c>
      <c r="D93" s="109"/>
      <c r="E93" s="90">
        <f>+E87+E88+E89+E90-E91-E92</f>
        <v>0</v>
      </c>
      <c r="F93" s="110"/>
      <c r="G93" s="90">
        <f>+G87+G88+G89+G90-G91-G92</f>
        <v>0</v>
      </c>
      <c r="H93" s="109"/>
      <c r="I93" s="90">
        <f>+I87+I88+I89+I90-I91-I92</f>
        <v>0</v>
      </c>
      <c r="J93" s="110"/>
      <c r="K93" s="90">
        <f>+K87+K88+K89+K90-K91-K92</f>
        <v>0</v>
      </c>
      <c r="L93" s="111"/>
      <c r="M93" s="19"/>
    </row>
    <row r="94" spans="2:13" s="4" customFormat="1" ht="13.5" thickBot="1">
      <c r="B94" s="7" t="s">
        <v>73</v>
      </c>
      <c r="C94" s="126">
        <f>+C86+C93</f>
        <v>0</v>
      </c>
      <c r="D94" s="127"/>
      <c r="E94" s="128">
        <f>+E86+E93</f>
        <v>0</v>
      </c>
      <c r="F94" s="129"/>
      <c r="G94" s="128">
        <f>+G86+G93</f>
        <v>0</v>
      </c>
      <c r="H94" s="127"/>
      <c r="I94" s="128">
        <f>+I86+I93</f>
        <v>0</v>
      </c>
      <c r="J94" s="129"/>
      <c r="K94" s="128">
        <f>+K86+K93</f>
        <v>0</v>
      </c>
      <c r="L94" s="130"/>
      <c r="M94" s="3"/>
    </row>
    <row r="95" spans="2:12" ht="12.75">
      <c r="B95" s="28"/>
      <c r="C95" s="16"/>
      <c r="D95" s="15"/>
      <c r="E95" s="16"/>
      <c r="F95" s="15"/>
      <c r="G95" s="16"/>
      <c r="H95" s="15"/>
      <c r="I95" s="16"/>
      <c r="J95" s="15"/>
      <c r="K95" s="16"/>
      <c r="L95" s="14"/>
    </row>
    <row r="96" ht="13.5" thickBot="1"/>
    <row r="97" spans="2:12" ht="12.75">
      <c r="B97" s="140" t="s">
        <v>94</v>
      </c>
      <c r="C97" s="141">
        <f>C5</f>
        <v>2005</v>
      </c>
      <c r="D97" s="141"/>
      <c r="E97" s="141">
        <f>E5</f>
        <v>2006</v>
      </c>
      <c r="F97" s="141"/>
      <c r="G97" s="141">
        <f>G5</f>
        <v>2007</v>
      </c>
      <c r="H97" s="141"/>
      <c r="I97" s="141">
        <f>I5</f>
        <v>2008</v>
      </c>
      <c r="J97" s="141"/>
      <c r="K97" s="142">
        <f>K5</f>
        <v>2009</v>
      </c>
      <c r="L97" s="143"/>
    </row>
    <row r="98" spans="2:12" ht="12.75">
      <c r="B98" s="13"/>
      <c r="C98" s="77"/>
      <c r="D98" s="77"/>
      <c r="E98" s="77"/>
      <c r="F98" s="77"/>
      <c r="G98" s="77"/>
      <c r="H98" s="77"/>
      <c r="I98" s="77"/>
      <c r="J98" s="77"/>
      <c r="K98" s="77"/>
      <c r="L98" s="137"/>
    </row>
    <row r="99" spans="2:12" ht="12.75">
      <c r="B99" s="30" t="str">
        <f>"   Dividends from equity in affiliates"</f>
        <v>   Dividends from equity in affiliates</v>
      </c>
      <c r="C99" s="77"/>
      <c r="D99" s="77"/>
      <c r="E99" s="77"/>
      <c r="F99" s="77"/>
      <c r="G99" s="77"/>
      <c r="H99" s="77"/>
      <c r="I99" s="77"/>
      <c r="J99" s="77"/>
      <c r="K99" s="77"/>
      <c r="L99" s="137"/>
    </row>
    <row r="100" spans="2:12" ht="12.75">
      <c r="B100" s="30" t="str">
        <f>"   Capital gains / losses on sale of fixed assets"</f>
        <v>   Capital gains / losses on sale of fixed assets</v>
      </c>
      <c r="C100" s="77"/>
      <c r="D100" s="77"/>
      <c r="E100" s="77"/>
      <c r="F100" s="77"/>
      <c r="G100" s="77"/>
      <c r="H100" s="77"/>
      <c r="I100" s="77"/>
      <c r="J100" s="77"/>
      <c r="K100" s="77"/>
      <c r="L100" s="137"/>
    </row>
    <row r="101" spans="2:12" ht="12.75">
      <c r="B101" s="30" t="str">
        <f>"   Other non-cash items"</f>
        <v>   Other non-cash items</v>
      </c>
      <c r="C101" s="77"/>
      <c r="D101" s="77"/>
      <c r="E101" s="77"/>
      <c r="F101" s="77"/>
      <c r="G101" s="77"/>
      <c r="H101" s="77"/>
      <c r="I101" s="77"/>
      <c r="J101" s="77"/>
      <c r="K101" s="77"/>
      <c r="L101" s="137"/>
    </row>
    <row r="102" spans="2:12" ht="12.75">
      <c r="B102" s="145" t="s">
        <v>96</v>
      </c>
      <c r="C102" s="77"/>
      <c r="D102" s="77"/>
      <c r="E102" s="77"/>
      <c r="F102" s="77"/>
      <c r="G102" s="77"/>
      <c r="H102" s="77"/>
      <c r="I102" s="77"/>
      <c r="J102" s="77"/>
      <c r="K102" s="77"/>
      <c r="L102" s="137"/>
    </row>
    <row r="103" spans="2:12" ht="12.75">
      <c r="B103" s="145" t="s">
        <v>97</v>
      </c>
      <c r="C103" s="77"/>
      <c r="D103" s="77"/>
      <c r="E103" s="77"/>
      <c r="F103" s="77"/>
      <c r="G103" s="77"/>
      <c r="H103" s="77"/>
      <c r="I103" s="77"/>
      <c r="J103" s="77"/>
      <c r="K103" s="77"/>
      <c r="L103" s="137"/>
    </row>
    <row r="104" spans="2:12" ht="12.75">
      <c r="B104" s="145" t="s">
        <v>98</v>
      </c>
      <c r="C104" s="77"/>
      <c r="D104" s="77"/>
      <c r="E104" s="77"/>
      <c r="F104" s="77"/>
      <c r="G104" s="77"/>
      <c r="H104" s="77"/>
      <c r="I104" s="77"/>
      <c r="J104" s="77"/>
      <c r="K104" s="77"/>
      <c r="L104" s="137"/>
    </row>
    <row r="105" spans="2:12" ht="12.75">
      <c r="B105" s="145" t="s">
        <v>99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137"/>
    </row>
    <row r="106" spans="2:12" ht="13.5" thickBot="1">
      <c r="B106" s="146" t="s">
        <v>100</v>
      </c>
      <c r="C106" s="138"/>
      <c r="D106" s="138"/>
      <c r="E106" s="138"/>
      <c r="F106" s="138"/>
      <c r="G106" s="138"/>
      <c r="H106" s="138"/>
      <c r="I106" s="138"/>
      <c r="J106" s="138"/>
      <c r="K106" s="138"/>
      <c r="L106" s="139"/>
    </row>
    <row r="107" spans="2:12" ht="12.7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  <row r="108" spans="2:12" ht="13.5" thickBot="1">
      <c r="B108" s="17" t="str">
        <f>B4</f>
        <v>Name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5"/>
    </row>
    <row r="109" spans="2:13" ht="12.75">
      <c r="B109" s="9" t="str">
        <f>"CASH FLOW STATEMENT"</f>
        <v>CASH FLOW STATEMENT</v>
      </c>
      <c r="C109" s="11"/>
      <c r="D109" s="29"/>
      <c r="E109" s="11">
        <f aca="true" t="shared" si="5" ref="E109:K109">E5</f>
        <v>2006</v>
      </c>
      <c r="F109" s="11"/>
      <c r="G109" s="11">
        <f t="shared" si="5"/>
        <v>2007</v>
      </c>
      <c r="H109" s="11"/>
      <c r="I109" s="11">
        <f t="shared" si="5"/>
        <v>2008</v>
      </c>
      <c r="J109" s="11"/>
      <c r="K109" s="11">
        <f t="shared" si="5"/>
        <v>2009</v>
      </c>
      <c r="L109" s="11"/>
      <c r="M109" s="13"/>
    </row>
    <row r="110" spans="2:13" ht="12.75">
      <c r="B110" s="30" t="str">
        <f>"    Net income"</f>
        <v>    Net income</v>
      </c>
      <c r="C110" s="131"/>
      <c r="D110" s="131"/>
      <c r="E110" s="131">
        <f>E35</f>
        <v>0</v>
      </c>
      <c r="F110" s="131"/>
      <c r="G110" s="131">
        <f>G35</f>
        <v>0</v>
      </c>
      <c r="H110" s="131"/>
      <c r="I110" s="131">
        <f>I35</f>
        <v>0</v>
      </c>
      <c r="J110" s="131"/>
      <c r="K110" s="131">
        <f>K35</f>
        <v>0</v>
      </c>
      <c r="L110" s="132"/>
      <c r="M110" s="13"/>
    </row>
    <row r="111" spans="2:13" ht="12.75">
      <c r="B111" s="46" t="s">
        <v>83</v>
      </c>
      <c r="C111" s="131"/>
      <c r="D111" s="131"/>
      <c r="E111" s="131">
        <f>E30</f>
        <v>0</v>
      </c>
      <c r="F111" s="131"/>
      <c r="G111" s="131">
        <f>G20</f>
        <v>0</v>
      </c>
      <c r="H111" s="131"/>
      <c r="I111" s="131">
        <f>I20</f>
        <v>0</v>
      </c>
      <c r="J111" s="131"/>
      <c r="K111" s="131">
        <f>K20</f>
        <v>0</v>
      </c>
      <c r="L111" s="132"/>
      <c r="M111" s="13"/>
    </row>
    <row r="112" spans="2:13" ht="12.75">
      <c r="B112" s="30" t="str">
        <f>"   + Depreciation, amortisation and impairment losses on fixed assets"</f>
        <v>   + Depreciation, amortisation and impairment losses on fixed assets</v>
      </c>
      <c r="C112" s="131"/>
      <c r="D112" s="131"/>
      <c r="E112" s="131">
        <f>E20+E33</f>
        <v>0</v>
      </c>
      <c r="F112" s="131"/>
      <c r="G112" s="131">
        <f>G20+G33</f>
        <v>0</v>
      </c>
      <c r="H112" s="131"/>
      <c r="I112" s="131">
        <f>I20+I33</f>
        <v>0</v>
      </c>
      <c r="J112" s="131"/>
      <c r="K112" s="131">
        <f>K20+K33</f>
        <v>0</v>
      </c>
      <c r="L112" s="132"/>
      <c r="M112" s="13"/>
    </row>
    <row r="113" spans="2:13" ht="12.75">
      <c r="B113" s="30" t="str">
        <f>"    - Dividends from equity in affiliates"</f>
        <v>    - Dividends from equity in affiliates</v>
      </c>
      <c r="C113" s="131"/>
      <c r="D113" s="131"/>
      <c r="E113" s="131"/>
      <c r="F113" s="131"/>
      <c r="G113" s="131"/>
      <c r="H113" s="131"/>
      <c r="I113" s="131"/>
      <c r="J113" s="131"/>
      <c r="K113" s="131"/>
      <c r="L113" s="132"/>
      <c r="M113" s="13"/>
    </row>
    <row r="114" spans="2:13" ht="12.75">
      <c r="B114" s="30" t="str">
        <f>"    - Capital gains / losses on sale of fixed assets"</f>
        <v>    - Capital gains / losses on sale of fixed assets</v>
      </c>
      <c r="C114" s="131"/>
      <c r="D114" s="131"/>
      <c r="E114" s="131">
        <f>E100</f>
        <v>0</v>
      </c>
      <c r="F114" s="131"/>
      <c r="G114" s="131"/>
      <c r="H114" s="131"/>
      <c r="I114" s="131"/>
      <c r="J114" s="131"/>
      <c r="K114" s="131"/>
      <c r="L114" s="132"/>
      <c r="M114" s="13"/>
    </row>
    <row r="115" spans="2:13" ht="12.75">
      <c r="B115" s="30" t="str">
        <f>"   + Other non-cash items"</f>
        <v>   + Other non-cash items</v>
      </c>
      <c r="C115" s="131"/>
      <c r="D115" s="131"/>
      <c r="E115" s="131">
        <f>E101</f>
        <v>0</v>
      </c>
      <c r="F115" s="131"/>
      <c r="G115" s="131"/>
      <c r="H115" s="131"/>
      <c r="I115" s="131"/>
      <c r="J115" s="131"/>
      <c r="K115" s="131"/>
      <c r="L115" s="132"/>
      <c r="M115" s="13"/>
    </row>
    <row r="116" spans="2:13" ht="12.75">
      <c r="B116" s="27" t="s">
        <v>84</v>
      </c>
      <c r="C116" s="96"/>
      <c r="D116" s="96"/>
      <c r="E116" s="96">
        <f>+E110+E111+E112-E113-E114+E115</f>
        <v>0</v>
      </c>
      <c r="F116" s="96"/>
      <c r="G116" s="96">
        <f>+G110+G111+G112-G113-G114+G115</f>
        <v>0</v>
      </c>
      <c r="H116" s="96"/>
      <c r="I116" s="96">
        <f>+I110+I111+I112-I113-I114+I115</f>
        <v>0</v>
      </c>
      <c r="J116" s="96"/>
      <c r="K116" s="96">
        <f>+K110+K111+K112-K113-K114+K115</f>
        <v>0</v>
      </c>
      <c r="L116" s="99"/>
      <c r="M116" s="13"/>
    </row>
    <row r="117" spans="2:13" ht="12.75">
      <c r="B117" s="31" t="s">
        <v>36</v>
      </c>
      <c r="C117" s="131"/>
      <c r="D117" s="131"/>
      <c r="E117" s="131">
        <f>E71-C71</f>
        <v>0</v>
      </c>
      <c r="F117" s="131"/>
      <c r="G117" s="131">
        <f>G71-E71</f>
        <v>0</v>
      </c>
      <c r="H117" s="131"/>
      <c r="I117" s="131">
        <f>I71-G71</f>
        <v>0</v>
      </c>
      <c r="J117" s="131"/>
      <c r="K117" s="131">
        <f>K71-I71</f>
        <v>0</v>
      </c>
      <c r="L117" s="132"/>
      <c r="M117" s="13"/>
    </row>
    <row r="118" spans="2:13" ht="12.75">
      <c r="B118" s="73" t="s">
        <v>87</v>
      </c>
      <c r="C118" s="133"/>
      <c r="D118" s="133"/>
      <c r="E118" s="133">
        <f>E116-E117</f>
        <v>0</v>
      </c>
      <c r="F118" s="133"/>
      <c r="G118" s="133">
        <f>G116-G117</f>
        <v>0</v>
      </c>
      <c r="H118" s="133"/>
      <c r="I118" s="133">
        <f>I116-I117</f>
        <v>0</v>
      </c>
      <c r="J118" s="133"/>
      <c r="K118" s="133">
        <f>K116-K117</f>
        <v>0</v>
      </c>
      <c r="L118" s="134"/>
      <c r="M118" s="13"/>
    </row>
    <row r="119" spans="2:13" ht="12.75">
      <c r="B119" s="32"/>
      <c r="C119" s="131"/>
      <c r="D119" s="131"/>
      <c r="E119" s="131"/>
      <c r="F119" s="131"/>
      <c r="G119" s="131"/>
      <c r="H119" s="131"/>
      <c r="I119" s="131"/>
      <c r="J119" s="131"/>
      <c r="K119" s="131"/>
      <c r="L119" s="132"/>
      <c r="M119" s="13"/>
    </row>
    <row r="120" spans="2:13" ht="12.75">
      <c r="B120" s="26" t="s">
        <v>85</v>
      </c>
      <c r="C120" s="131"/>
      <c r="D120" s="131"/>
      <c r="E120" s="131">
        <f>E102</f>
        <v>0</v>
      </c>
      <c r="F120" s="131"/>
      <c r="G120" s="131"/>
      <c r="H120" s="131"/>
      <c r="I120" s="131"/>
      <c r="J120" s="131"/>
      <c r="K120" s="131"/>
      <c r="L120" s="132"/>
      <c r="M120" s="13"/>
    </row>
    <row r="121" spans="2:13" ht="12.75">
      <c r="B121" s="31" t="s">
        <v>86</v>
      </c>
      <c r="C121" s="131"/>
      <c r="D121" s="131"/>
      <c r="E121" s="131">
        <f>E103</f>
        <v>0</v>
      </c>
      <c r="F121" s="131"/>
      <c r="G121" s="131"/>
      <c r="H121" s="131"/>
      <c r="I121" s="131"/>
      <c r="J121" s="131"/>
      <c r="K121" s="131"/>
      <c r="L121" s="132"/>
      <c r="M121" s="13"/>
    </row>
    <row r="122" spans="2:13" ht="12.75">
      <c r="B122" s="31" t="s">
        <v>37</v>
      </c>
      <c r="C122" s="131"/>
      <c r="D122" s="131"/>
      <c r="E122" s="131">
        <f>E51-C51</f>
        <v>0</v>
      </c>
      <c r="F122" s="131"/>
      <c r="G122" s="131">
        <f>G51-E51</f>
        <v>0</v>
      </c>
      <c r="H122" s="131"/>
      <c r="I122" s="131">
        <f>I51-G51</f>
        <v>0</v>
      </c>
      <c r="J122" s="131"/>
      <c r="K122" s="131">
        <f>K51-I51</f>
        <v>0</v>
      </c>
      <c r="L122" s="132"/>
      <c r="M122" s="13"/>
    </row>
    <row r="123" spans="2:13" ht="12.75">
      <c r="B123" s="26"/>
      <c r="C123" s="131"/>
      <c r="D123" s="131"/>
      <c r="E123" s="131"/>
      <c r="F123" s="131"/>
      <c r="G123" s="131"/>
      <c r="H123" s="131"/>
      <c r="I123" s="131"/>
      <c r="J123" s="131"/>
      <c r="K123" s="131"/>
      <c r="L123" s="132"/>
      <c r="M123" s="13"/>
    </row>
    <row r="124" spans="2:13" ht="12.75">
      <c r="B124" s="73" t="s">
        <v>88</v>
      </c>
      <c r="C124" s="133"/>
      <c r="D124" s="133"/>
      <c r="E124" s="133">
        <f>+E120-E121+E122</f>
        <v>0</v>
      </c>
      <c r="F124" s="133"/>
      <c r="G124" s="133">
        <f>+G120-G121+G122</f>
        <v>0</v>
      </c>
      <c r="H124" s="133"/>
      <c r="I124" s="133">
        <f>+I120-I121+I122</f>
        <v>0</v>
      </c>
      <c r="J124" s="133"/>
      <c r="K124" s="133">
        <f>+K120-K121+K122</f>
        <v>0</v>
      </c>
      <c r="L124" s="134"/>
      <c r="M124" s="13"/>
    </row>
    <row r="125" spans="2:13" ht="12.75">
      <c r="B125" s="147" t="s">
        <v>89</v>
      </c>
      <c r="C125" s="148"/>
      <c r="D125" s="148"/>
      <c r="E125" s="148">
        <f>E118-E124</f>
        <v>0</v>
      </c>
      <c r="F125" s="148"/>
      <c r="G125" s="148">
        <f>G118-G124</f>
        <v>0</v>
      </c>
      <c r="H125" s="148"/>
      <c r="I125" s="148">
        <f>I118-I124</f>
        <v>0</v>
      </c>
      <c r="J125" s="148"/>
      <c r="K125" s="148">
        <f>K118-K124</f>
        <v>0</v>
      </c>
      <c r="L125" s="149"/>
      <c r="M125" s="13"/>
    </row>
    <row r="126" spans="2:13" ht="12.75">
      <c r="B126" s="31" t="s">
        <v>90</v>
      </c>
      <c r="C126" s="131"/>
      <c r="D126" s="131"/>
      <c r="E126" s="131">
        <f>E104</f>
        <v>0</v>
      </c>
      <c r="F126" s="131"/>
      <c r="G126" s="131"/>
      <c r="H126" s="131"/>
      <c r="I126" s="131"/>
      <c r="J126" s="131"/>
      <c r="K126" s="131"/>
      <c r="L126" s="132"/>
      <c r="M126" s="13"/>
    </row>
    <row r="127" spans="2:13" ht="12.75">
      <c r="B127" s="31" t="s">
        <v>92</v>
      </c>
      <c r="C127" s="131"/>
      <c r="D127" s="131"/>
      <c r="E127" s="131">
        <f>E105</f>
        <v>0</v>
      </c>
      <c r="F127" s="131"/>
      <c r="G127" s="131"/>
      <c r="H127" s="131"/>
      <c r="I127" s="131"/>
      <c r="J127" s="131"/>
      <c r="K127" s="131"/>
      <c r="L127" s="132"/>
      <c r="M127" s="13"/>
    </row>
    <row r="128" spans="2:13" ht="12.75">
      <c r="B128" s="31" t="s">
        <v>91</v>
      </c>
      <c r="C128" s="131"/>
      <c r="D128" s="131"/>
      <c r="E128" s="131"/>
      <c r="F128" s="131"/>
      <c r="G128" s="131"/>
      <c r="H128" s="131"/>
      <c r="I128" s="131"/>
      <c r="J128" s="131"/>
      <c r="K128" s="131"/>
      <c r="L128" s="132"/>
      <c r="M128" s="13"/>
    </row>
    <row r="129" spans="2:13" ht="12.75">
      <c r="B129" s="26"/>
      <c r="C129" s="131"/>
      <c r="D129" s="131"/>
      <c r="E129" s="131"/>
      <c r="F129" s="131"/>
      <c r="G129" s="131"/>
      <c r="H129" s="131"/>
      <c r="I129" s="131"/>
      <c r="J129" s="131"/>
      <c r="K129" s="131"/>
      <c r="L129" s="132"/>
      <c r="M129" s="13"/>
    </row>
    <row r="130" spans="2:13" ht="12.75">
      <c r="B130" s="26"/>
      <c r="C130" s="131"/>
      <c r="D130" s="131"/>
      <c r="E130" s="131"/>
      <c r="F130" s="131"/>
      <c r="G130" s="131"/>
      <c r="H130" s="131"/>
      <c r="I130" s="131"/>
      <c r="J130" s="131"/>
      <c r="K130" s="131"/>
      <c r="L130" s="132"/>
      <c r="M130" s="13"/>
    </row>
    <row r="131" spans="2:13" ht="13.5" thickBot="1">
      <c r="B131" s="74" t="s">
        <v>101</v>
      </c>
      <c r="C131" s="135"/>
      <c r="D131" s="135"/>
      <c r="E131" s="135">
        <f>E125+E126-E127+E128</f>
        <v>0</v>
      </c>
      <c r="F131" s="135"/>
      <c r="G131" s="135">
        <f>G125+G126-G127+G128</f>
        <v>0</v>
      </c>
      <c r="H131" s="135"/>
      <c r="I131" s="135">
        <f>I125+I126-I127+I128</f>
        <v>0</v>
      </c>
      <c r="J131" s="135"/>
      <c r="K131" s="135">
        <f>K125+K126-K127+K128</f>
        <v>0</v>
      </c>
      <c r="L131" s="136"/>
      <c r="M131" s="13"/>
    </row>
    <row r="132" spans="2:12" ht="12.75">
      <c r="B132" s="33" t="s">
        <v>95</v>
      </c>
      <c r="C132" s="28"/>
      <c r="D132" s="15"/>
      <c r="E132" s="144">
        <f>-E93+C93</f>
        <v>0</v>
      </c>
      <c r="F132" s="15"/>
      <c r="G132" s="144">
        <f>-G93+E93</f>
        <v>0</v>
      </c>
      <c r="H132" s="15"/>
      <c r="I132" s="144">
        <f>-I93+G93</f>
        <v>0</v>
      </c>
      <c r="J132" s="15"/>
      <c r="K132" s="144">
        <f>-K93+I93</f>
        <v>0</v>
      </c>
      <c r="L132" s="14"/>
    </row>
    <row r="133" ht="12.75">
      <c r="B133" s="34"/>
    </row>
    <row r="134" ht="12.75">
      <c r="B134" s="34"/>
    </row>
    <row r="137" spans="2:12" ht="13.5" thickBot="1">
      <c r="B137" s="17" t="str">
        <f>B4</f>
        <v>Name</v>
      </c>
      <c r="C137" s="16"/>
      <c r="D137" s="15"/>
      <c r="E137" s="16"/>
      <c r="F137" s="15"/>
      <c r="G137" s="16"/>
      <c r="H137" s="15"/>
      <c r="I137" s="16"/>
      <c r="J137" s="15"/>
      <c r="K137" s="16"/>
      <c r="L137" s="15"/>
    </row>
    <row r="138" spans="2:13" ht="12.75">
      <c r="B138" s="9" t="s">
        <v>39</v>
      </c>
      <c r="C138" s="11">
        <v>2005</v>
      </c>
      <c r="D138" s="35"/>
      <c r="E138" s="11">
        <v>2006</v>
      </c>
      <c r="F138" s="11"/>
      <c r="G138" s="11">
        <v>2007</v>
      </c>
      <c r="H138" s="11"/>
      <c r="I138" s="11">
        <v>2008</v>
      </c>
      <c r="J138" s="11"/>
      <c r="K138" s="11">
        <v>2009</v>
      </c>
      <c r="L138" s="12"/>
      <c r="M138" s="13"/>
    </row>
    <row r="139" spans="2:13" ht="12.75">
      <c r="B139" s="36"/>
      <c r="C139" s="37"/>
      <c r="D139" s="38"/>
      <c r="E139" s="37"/>
      <c r="F139" s="39"/>
      <c r="G139" s="37"/>
      <c r="H139" s="38"/>
      <c r="I139" s="37"/>
      <c r="J139" s="39"/>
      <c r="K139" s="37"/>
      <c r="L139" s="40"/>
      <c r="M139" s="13"/>
    </row>
    <row r="140" spans="2:13" ht="12.75">
      <c r="B140" s="30" t="s">
        <v>38</v>
      </c>
      <c r="C140" s="41"/>
      <c r="D140" s="42"/>
      <c r="E140" s="43"/>
      <c r="F140" s="42"/>
      <c r="G140" s="43"/>
      <c r="H140" s="42"/>
      <c r="I140" s="43"/>
      <c r="J140" s="42"/>
      <c r="K140" s="43"/>
      <c r="L140" s="44"/>
      <c r="M140" s="13"/>
    </row>
    <row r="141" spans="2:13" ht="12.75">
      <c r="B141" s="30"/>
      <c r="C141" s="45"/>
      <c r="D141" s="42"/>
      <c r="E141" s="45"/>
      <c r="F141" s="42"/>
      <c r="G141" s="45"/>
      <c r="H141" s="42"/>
      <c r="I141" s="45"/>
      <c r="J141" s="42"/>
      <c r="K141" s="45"/>
      <c r="L141" s="44"/>
      <c r="M141" s="13"/>
    </row>
    <row r="142" spans="2:13" ht="12.75">
      <c r="B142" s="46" t="s">
        <v>40</v>
      </c>
      <c r="C142" s="47" t="e">
        <f>(C62*365)/(C6*(1+C140))</f>
        <v>#DIV/0!</v>
      </c>
      <c r="D142" s="48"/>
      <c r="E142" s="47" t="e">
        <f>(E62*365)/(E6*(1+E140))</f>
        <v>#DIV/0!</v>
      </c>
      <c r="F142" s="49"/>
      <c r="G142" s="47" t="e">
        <f>(G62*365)/(G6*(1+G140))</f>
        <v>#DIV/0!</v>
      </c>
      <c r="H142" s="48"/>
      <c r="I142" s="47" t="e">
        <f>(I62*365)/(I6*(1+I140))</f>
        <v>#DIV/0!</v>
      </c>
      <c r="J142" s="49"/>
      <c r="K142" s="47" t="e">
        <f>(K62*365)/(K6*(1+K140))</f>
        <v>#DIV/0!</v>
      </c>
      <c r="L142" s="50"/>
      <c r="M142" s="13"/>
    </row>
    <row r="143" spans="2:13" ht="12.75">
      <c r="B143" s="46" t="s">
        <v>104</v>
      </c>
      <c r="C143" s="47" t="e">
        <f>(C66*365)/(C6*(1+C140))</f>
        <v>#DIV/0!</v>
      </c>
      <c r="D143" s="48"/>
      <c r="E143" s="47" t="e">
        <f>(E66*365)/(E6*(1+E140))</f>
        <v>#DIV/0!</v>
      </c>
      <c r="F143" s="49"/>
      <c r="G143" s="47" t="e">
        <f>(G66*365)/(G6*(1+G140))</f>
        <v>#DIV/0!</v>
      </c>
      <c r="H143" s="48"/>
      <c r="I143" s="47" t="e">
        <f>(I66*365)/(I6*(1+I140))</f>
        <v>#DIV/0!</v>
      </c>
      <c r="J143" s="49"/>
      <c r="K143" s="47" t="e">
        <f>(K66*365)/(K6*(1+K140))</f>
        <v>#DIV/0!</v>
      </c>
      <c r="L143" s="50"/>
      <c r="M143" s="13"/>
    </row>
    <row r="144" spans="2:13" ht="12.75">
      <c r="B144" s="30" t="s">
        <v>41</v>
      </c>
      <c r="C144" s="47" t="e">
        <f>(C59*365)/C6</f>
        <v>#DIV/0!</v>
      </c>
      <c r="D144" s="48"/>
      <c r="E144" s="47" t="e">
        <f>(E59*365)/E6</f>
        <v>#DIV/0!</v>
      </c>
      <c r="F144" s="49"/>
      <c r="G144" s="47" t="e">
        <f>(G59*365)/G6</f>
        <v>#DIV/0!</v>
      </c>
      <c r="H144" s="48"/>
      <c r="I144" s="47" t="e">
        <f>(I59*365)/I6</f>
        <v>#DIV/0!</v>
      </c>
      <c r="J144" s="49"/>
      <c r="K144" s="47" t="e">
        <f>(K59*365)/K6</f>
        <v>#DIV/0!</v>
      </c>
      <c r="L144" s="50"/>
      <c r="M144" s="13"/>
    </row>
    <row r="145" spans="2:13" ht="13.5" thickBot="1">
      <c r="B145" s="51" t="s">
        <v>105</v>
      </c>
      <c r="C145" s="52" t="e">
        <f>C67/C6*365</f>
        <v>#DIV/0!</v>
      </c>
      <c r="D145" s="53"/>
      <c r="E145" s="52" t="e">
        <f>E67/E6*365</f>
        <v>#DIV/0!</v>
      </c>
      <c r="F145" s="54"/>
      <c r="G145" s="52" t="e">
        <f>G67/G6*365</f>
        <v>#DIV/0!</v>
      </c>
      <c r="H145" s="53"/>
      <c r="I145" s="52" t="e">
        <f>I67/I6*365</f>
        <v>#DIV/0!</v>
      </c>
      <c r="J145" s="54"/>
      <c r="K145" s="52" t="e">
        <f>K67/K6*365</f>
        <v>#DIV/0!</v>
      </c>
      <c r="L145" s="55"/>
      <c r="M145" s="13"/>
    </row>
    <row r="146" spans="2:12" ht="12.75">
      <c r="B146" s="15"/>
      <c r="C146" s="16"/>
      <c r="D146" s="15"/>
      <c r="E146" s="16"/>
      <c r="F146" s="15"/>
      <c r="G146" s="16"/>
      <c r="H146" s="15"/>
      <c r="I146" s="16"/>
      <c r="J146" s="15"/>
      <c r="K146" s="16"/>
      <c r="L146" s="15"/>
    </row>
    <row r="147" spans="2:12" ht="13.5" thickBot="1">
      <c r="B147" s="56"/>
      <c r="C147" s="16"/>
      <c r="D147" s="15"/>
      <c r="E147" s="16"/>
      <c r="F147" s="15"/>
      <c r="G147" s="16"/>
      <c r="H147" s="15"/>
      <c r="I147" s="16"/>
      <c r="J147" s="15"/>
      <c r="K147" s="16"/>
      <c r="L147" s="15"/>
    </row>
    <row r="148" spans="2:13" ht="12.75">
      <c r="B148" s="9" t="s">
        <v>61</v>
      </c>
      <c r="C148" s="11">
        <v>2005</v>
      </c>
      <c r="D148" s="35"/>
      <c r="E148" s="11">
        <v>2006</v>
      </c>
      <c r="F148" s="11"/>
      <c r="G148" s="11">
        <v>2007</v>
      </c>
      <c r="H148" s="11"/>
      <c r="I148" s="11">
        <v>2008</v>
      </c>
      <c r="J148" s="11"/>
      <c r="K148" s="11">
        <v>2009</v>
      </c>
      <c r="L148" s="12"/>
      <c r="M148" s="13"/>
    </row>
    <row r="149" spans="2:13" ht="12.75">
      <c r="B149" s="30" t="s">
        <v>42</v>
      </c>
      <c r="C149" s="131">
        <f>C6</f>
        <v>0</v>
      </c>
      <c r="D149" s="131"/>
      <c r="E149" s="131">
        <f>E6</f>
        <v>0</v>
      </c>
      <c r="F149" s="154"/>
      <c r="G149" s="131">
        <f>G6</f>
        <v>0</v>
      </c>
      <c r="H149" s="131"/>
      <c r="I149" s="131">
        <f>I6</f>
        <v>0</v>
      </c>
      <c r="J149" s="57"/>
      <c r="K149" s="131">
        <f>K6</f>
        <v>0</v>
      </c>
      <c r="L149" s="44"/>
      <c r="M149" s="13"/>
    </row>
    <row r="150" spans="2:13" ht="12.75">
      <c r="B150" s="30" t="s">
        <v>43</v>
      </c>
      <c r="C150" s="131">
        <f>C27</f>
        <v>0</v>
      </c>
      <c r="D150" s="131"/>
      <c r="E150" s="131">
        <f aca="true" t="shared" si="6" ref="E150:K150">E27</f>
        <v>0</v>
      </c>
      <c r="F150" s="131"/>
      <c r="G150" s="131">
        <f t="shared" si="6"/>
        <v>0</v>
      </c>
      <c r="H150" s="131"/>
      <c r="I150" s="131">
        <f t="shared" si="6"/>
        <v>0</v>
      </c>
      <c r="J150" s="131"/>
      <c r="K150" s="131">
        <f t="shared" si="6"/>
        <v>0</v>
      </c>
      <c r="L150" s="131"/>
      <c r="M150" s="13"/>
    </row>
    <row r="151" spans="2:13" ht="12.75">
      <c r="B151" s="30" t="s">
        <v>44</v>
      </c>
      <c r="C151" s="131">
        <f>C26</f>
        <v>0</v>
      </c>
      <c r="D151" s="131"/>
      <c r="E151" s="131">
        <f aca="true" t="shared" si="7" ref="E151:K151">E26</f>
        <v>0</v>
      </c>
      <c r="F151" s="131"/>
      <c r="G151" s="131">
        <f t="shared" si="7"/>
        <v>0</v>
      </c>
      <c r="H151" s="131"/>
      <c r="I151" s="131">
        <f t="shared" si="7"/>
        <v>0</v>
      </c>
      <c r="J151" s="131"/>
      <c r="K151" s="131">
        <f t="shared" si="7"/>
        <v>0</v>
      </c>
      <c r="L151" s="131"/>
      <c r="M151" s="13"/>
    </row>
    <row r="152" spans="2:13" ht="12.75">
      <c r="B152" s="30" t="s">
        <v>45</v>
      </c>
      <c r="C152" s="131">
        <f>C150+C151</f>
        <v>0</v>
      </c>
      <c r="D152" s="131"/>
      <c r="E152" s="131">
        <f aca="true" t="shared" si="8" ref="E152:K152">E150+E151</f>
        <v>0</v>
      </c>
      <c r="F152" s="131"/>
      <c r="G152" s="131">
        <f t="shared" si="8"/>
        <v>0</v>
      </c>
      <c r="H152" s="131"/>
      <c r="I152" s="131">
        <f t="shared" si="8"/>
        <v>0</v>
      </c>
      <c r="J152" s="131"/>
      <c r="K152" s="131">
        <f t="shared" si="8"/>
        <v>0</v>
      </c>
      <c r="L152" s="131"/>
      <c r="M152" s="13"/>
    </row>
    <row r="153" spans="2:13" ht="12.75">
      <c r="B153" s="30"/>
      <c r="C153" s="131"/>
      <c r="D153" s="131"/>
      <c r="E153" s="131"/>
      <c r="F153" s="154"/>
      <c r="G153" s="131"/>
      <c r="H153" s="131"/>
      <c r="I153" s="131"/>
      <c r="J153" s="57"/>
      <c r="K153" s="131"/>
      <c r="L153" s="44"/>
      <c r="M153" s="13"/>
    </row>
    <row r="154" spans="2:13" ht="12.75">
      <c r="B154" s="30" t="s">
        <v>46</v>
      </c>
      <c r="C154" s="131">
        <f>C54</f>
        <v>0</v>
      </c>
      <c r="D154" s="131"/>
      <c r="E154" s="131">
        <f>E54</f>
        <v>0</v>
      </c>
      <c r="F154" s="154"/>
      <c r="G154" s="131">
        <f>G54</f>
        <v>0</v>
      </c>
      <c r="H154" s="131"/>
      <c r="I154" s="131">
        <f>I54</f>
        <v>0</v>
      </c>
      <c r="J154" s="57"/>
      <c r="K154" s="131">
        <f>K54</f>
        <v>0</v>
      </c>
      <c r="L154" s="44"/>
      <c r="M154" s="13"/>
    </row>
    <row r="155" spans="2:13" ht="12.75">
      <c r="B155" s="30" t="s">
        <v>47</v>
      </c>
      <c r="C155" s="131">
        <f>C71</f>
        <v>0</v>
      </c>
      <c r="D155" s="131"/>
      <c r="E155" s="131">
        <f>E71</f>
        <v>0</v>
      </c>
      <c r="F155" s="154"/>
      <c r="G155" s="131">
        <f>G71</f>
        <v>0</v>
      </c>
      <c r="H155" s="131"/>
      <c r="I155" s="131">
        <f>I71</f>
        <v>0</v>
      </c>
      <c r="J155" s="57"/>
      <c r="K155" s="131">
        <f>K71</f>
        <v>0</v>
      </c>
      <c r="L155" s="44"/>
      <c r="M155" s="13"/>
    </row>
    <row r="156" spans="2:13" ht="12.75">
      <c r="B156" s="30" t="s">
        <v>59</v>
      </c>
      <c r="C156" s="131">
        <f>C154+C155</f>
        <v>0</v>
      </c>
      <c r="D156" s="131"/>
      <c r="E156" s="131">
        <f>E154+E155</f>
        <v>0</v>
      </c>
      <c r="F156" s="154"/>
      <c r="G156" s="131">
        <f>G154+G155</f>
        <v>0</v>
      </c>
      <c r="H156" s="131"/>
      <c r="I156" s="131">
        <f>I154+I155</f>
        <v>0</v>
      </c>
      <c r="J156" s="57"/>
      <c r="K156" s="131">
        <f>K154+K155</f>
        <v>0</v>
      </c>
      <c r="L156" s="44"/>
      <c r="M156" s="13"/>
    </row>
    <row r="157" spans="2:13" ht="12.75">
      <c r="B157" s="30"/>
      <c r="C157" s="131"/>
      <c r="D157" s="131"/>
      <c r="E157" s="131"/>
      <c r="F157" s="154"/>
      <c r="G157" s="131"/>
      <c r="H157" s="131"/>
      <c r="I157" s="131"/>
      <c r="J157" s="57"/>
      <c r="K157" s="131"/>
      <c r="L157" s="44"/>
      <c r="M157" s="13"/>
    </row>
    <row r="158" spans="2:13" ht="12.75">
      <c r="B158" s="30" t="s">
        <v>48</v>
      </c>
      <c r="C158" s="131">
        <f>C84+C85</f>
        <v>0</v>
      </c>
      <c r="D158" s="131"/>
      <c r="E158" s="131">
        <f>E84+E85</f>
        <v>0</v>
      </c>
      <c r="F158" s="154"/>
      <c r="G158" s="131">
        <f>G84+G85</f>
        <v>0</v>
      </c>
      <c r="H158" s="131"/>
      <c r="I158" s="131">
        <f>I84+I85</f>
        <v>0</v>
      </c>
      <c r="J158" s="57"/>
      <c r="K158" s="131">
        <f>K84+K85</f>
        <v>0</v>
      </c>
      <c r="L158" s="44"/>
      <c r="M158" s="13"/>
    </row>
    <row r="159" spans="2:13" ht="12.75">
      <c r="B159" s="30" t="s">
        <v>49</v>
      </c>
      <c r="C159" s="131">
        <f>C156-C158</f>
        <v>0</v>
      </c>
      <c r="D159" s="131"/>
      <c r="E159" s="131">
        <f>E156-E158</f>
        <v>0</v>
      </c>
      <c r="F159" s="154"/>
      <c r="G159" s="131">
        <f>G156-G158</f>
        <v>0</v>
      </c>
      <c r="H159" s="131"/>
      <c r="I159" s="131">
        <f>I156-I158</f>
        <v>0</v>
      </c>
      <c r="J159" s="57"/>
      <c r="K159" s="131">
        <f>K156-K158</f>
        <v>0</v>
      </c>
      <c r="L159" s="44"/>
      <c r="M159" s="13"/>
    </row>
    <row r="160" spans="2:13" ht="12.75">
      <c r="B160" s="30" t="s">
        <v>60</v>
      </c>
      <c r="C160" s="131">
        <f>C156</f>
        <v>0</v>
      </c>
      <c r="D160" s="131"/>
      <c r="E160" s="131">
        <f>E156</f>
        <v>0</v>
      </c>
      <c r="F160" s="154"/>
      <c r="G160" s="131">
        <f>G156</f>
        <v>0</v>
      </c>
      <c r="H160" s="131"/>
      <c r="I160" s="131">
        <f>I156</f>
        <v>0</v>
      </c>
      <c r="J160" s="57"/>
      <c r="K160" s="131">
        <f>K156</f>
        <v>0</v>
      </c>
      <c r="L160" s="44"/>
      <c r="M160" s="13"/>
    </row>
    <row r="161" spans="2:13" ht="12.75">
      <c r="B161" s="30"/>
      <c r="C161" s="45"/>
      <c r="D161" s="42"/>
      <c r="E161" s="45"/>
      <c r="F161" s="42"/>
      <c r="G161" s="45"/>
      <c r="H161" s="42"/>
      <c r="I161" s="45"/>
      <c r="J161" s="42"/>
      <c r="K161" s="45"/>
      <c r="L161" s="44"/>
      <c r="M161" s="13"/>
    </row>
    <row r="162" spans="2:13" ht="12.75">
      <c r="B162" s="30" t="s">
        <v>50</v>
      </c>
      <c r="C162" s="153"/>
      <c r="D162" s="58"/>
      <c r="E162" s="153"/>
      <c r="F162" s="58"/>
      <c r="G162" s="153"/>
      <c r="H162" s="58"/>
      <c r="I162" s="153"/>
      <c r="J162" s="58"/>
      <c r="K162" s="153"/>
      <c r="L162" s="59"/>
      <c r="M162" s="13"/>
    </row>
    <row r="163" spans="2:13" ht="12.75">
      <c r="B163" s="30"/>
      <c r="C163" s="153"/>
      <c r="D163" s="42"/>
      <c r="E163" s="153"/>
      <c r="F163" s="42"/>
      <c r="G163" s="153"/>
      <c r="H163" s="42"/>
      <c r="I163" s="153"/>
      <c r="J163" s="42"/>
      <c r="K163" s="153"/>
      <c r="L163" s="44"/>
      <c r="M163" s="13"/>
    </row>
    <row r="164" spans="2:13" ht="12.75">
      <c r="B164" s="46" t="s">
        <v>51</v>
      </c>
      <c r="C164" s="153" t="e">
        <f>C152*(1-C162)/C160</f>
        <v>#DIV/0!</v>
      </c>
      <c r="D164" s="58"/>
      <c r="E164" s="153" t="e">
        <f>E152*(1-E162)/E160</f>
        <v>#DIV/0!</v>
      </c>
      <c r="F164" s="60"/>
      <c r="G164" s="153" t="e">
        <f>G152*(1-G162)/G160</f>
        <v>#DIV/0!</v>
      </c>
      <c r="H164" s="58"/>
      <c r="I164" s="153" t="e">
        <f>I152*(1-I162)/I160</f>
        <v>#DIV/0!</v>
      </c>
      <c r="J164" s="60"/>
      <c r="K164" s="153" t="e">
        <f>K152*(1-K162)/K160</f>
        <v>#DIV/0!</v>
      </c>
      <c r="L164" s="44"/>
      <c r="M164" s="13"/>
    </row>
    <row r="165" spans="2:13" ht="12.75">
      <c r="B165" s="46" t="s">
        <v>52</v>
      </c>
      <c r="C165" s="153" t="e">
        <f>C150*(1-C162)/C158</f>
        <v>#DIV/0!</v>
      </c>
      <c r="D165" s="58"/>
      <c r="E165" s="153" t="e">
        <f>E150*(1-E162)/E158</f>
        <v>#DIV/0!</v>
      </c>
      <c r="F165" s="60"/>
      <c r="G165" s="153" t="e">
        <f>G150*(1-G162)/G158</f>
        <v>#DIV/0!</v>
      </c>
      <c r="H165" s="58"/>
      <c r="I165" s="153" t="e">
        <f>I150*(1-I162)/I158</f>
        <v>#DIV/0!</v>
      </c>
      <c r="J165" s="153"/>
      <c r="K165" s="153" t="e">
        <f>K150*(1-K162)/K158</f>
        <v>#DIV/0!</v>
      </c>
      <c r="L165" s="44"/>
      <c r="M165" s="13"/>
    </row>
    <row r="166" spans="2:13" ht="12.75">
      <c r="B166" s="30" t="s">
        <v>103</v>
      </c>
      <c r="C166" s="153" t="e">
        <f>C165-C164</f>
        <v>#DIV/0!</v>
      </c>
      <c r="D166" s="58"/>
      <c r="E166" s="153" t="e">
        <f>E165-E164</f>
        <v>#DIV/0!</v>
      </c>
      <c r="F166" s="60"/>
      <c r="G166" s="153" t="e">
        <f>G165-G164</f>
        <v>#DIV/0!</v>
      </c>
      <c r="H166" s="58"/>
      <c r="I166" s="153" t="e">
        <f>I165-I164</f>
        <v>#DIV/0!</v>
      </c>
      <c r="J166" s="60"/>
      <c r="K166" s="153" t="e">
        <f>K165-K164</f>
        <v>#DIV/0!</v>
      </c>
      <c r="L166" s="44"/>
      <c r="M166" s="13"/>
    </row>
    <row r="167" spans="2:13" ht="12.75">
      <c r="B167" s="30" t="s">
        <v>53</v>
      </c>
      <c r="C167" s="153" t="e">
        <f>C151*(1-C162)/C159</f>
        <v>#DIV/0!</v>
      </c>
      <c r="D167" s="58"/>
      <c r="E167" s="153" t="e">
        <f>E151*(1-E162)/E159</f>
        <v>#DIV/0!</v>
      </c>
      <c r="F167" s="60"/>
      <c r="G167" s="153" t="e">
        <f>G151*(1-G162)/G159</f>
        <v>#DIV/0!</v>
      </c>
      <c r="H167" s="58"/>
      <c r="I167" s="153" t="e">
        <f>I151*(1-I162)/I159</f>
        <v>#DIV/0!</v>
      </c>
      <c r="J167" s="60"/>
      <c r="K167" s="153" t="e">
        <f>K151*(1-K162)/K159</f>
        <v>#DIV/0!</v>
      </c>
      <c r="L167" s="44"/>
      <c r="M167" s="13"/>
    </row>
    <row r="168" spans="2:13" ht="12.75">
      <c r="B168" s="30" t="s">
        <v>54</v>
      </c>
      <c r="C168" s="61" t="e">
        <f>C159/C158</f>
        <v>#DIV/0!</v>
      </c>
      <c r="D168" s="61"/>
      <c r="E168" s="61" t="e">
        <f>E159/E158</f>
        <v>#DIV/0!</v>
      </c>
      <c r="F168" s="62"/>
      <c r="G168" s="61" t="e">
        <f>G159/G158</f>
        <v>#DIV/0!</v>
      </c>
      <c r="H168" s="61"/>
      <c r="I168" s="61" t="e">
        <f>I159/I158</f>
        <v>#DIV/0!</v>
      </c>
      <c r="J168" s="62"/>
      <c r="K168" s="61" t="e">
        <f>K159/K158</f>
        <v>#DIV/0!</v>
      </c>
      <c r="L168" s="44"/>
      <c r="M168" s="13"/>
    </row>
    <row r="169" spans="2:13" ht="12.75">
      <c r="B169" s="30"/>
      <c r="C169" s="58"/>
      <c r="D169" s="58"/>
      <c r="E169" s="58"/>
      <c r="F169" s="60"/>
      <c r="G169" s="58"/>
      <c r="H169" s="58"/>
      <c r="I169" s="58"/>
      <c r="J169" s="60"/>
      <c r="K169" s="58"/>
      <c r="L169" s="44"/>
      <c r="M169" s="13"/>
    </row>
    <row r="170" spans="2:13" ht="12.75">
      <c r="B170" s="30" t="s">
        <v>55</v>
      </c>
      <c r="C170" s="153" t="e">
        <f>C150*(1-C162)/C149</f>
        <v>#DIV/0!</v>
      </c>
      <c r="D170" s="58"/>
      <c r="E170" s="153" t="e">
        <f>E150*(1-E162)/E149</f>
        <v>#DIV/0!</v>
      </c>
      <c r="F170" s="60"/>
      <c r="G170" s="153" t="e">
        <f>G150*(1-G162)/G149</f>
        <v>#DIV/0!</v>
      </c>
      <c r="H170" s="58"/>
      <c r="I170" s="153" t="e">
        <f>I150*(1-I162)/I149</f>
        <v>#DIV/0!</v>
      </c>
      <c r="J170" s="60"/>
      <c r="K170" s="153" t="e">
        <f>K150*(1-K162)/K149</f>
        <v>#DIV/0!</v>
      </c>
      <c r="L170" s="44"/>
      <c r="M170" s="13"/>
    </row>
    <row r="171" spans="2:13" ht="12.75">
      <c r="B171" s="30" t="s">
        <v>56</v>
      </c>
      <c r="C171" s="63" t="e">
        <f>C149/C160</f>
        <v>#DIV/0!</v>
      </c>
      <c r="D171" s="63"/>
      <c r="E171" s="63" t="e">
        <f>E149/E160</f>
        <v>#DIV/0!</v>
      </c>
      <c r="F171" s="64"/>
      <c r="G171" s="63" t="e">
        <f>G149/G160</f>
        <v>#DIV/0!</v>
      </c>
      <c r="H171" s="63"/>
      <c r="I171" s="63" t="e">
        <f>I149/I160</f>
        <v>#DIV/0!</v>
      </c>
      <c r="J171" s="64"/>
      <c r="K171" s="63" t="e">
        <f>K149/K160</f>
        <v>#DIV/0!</v>
      </c>
      <c r="L171" s="44"/>
      <c r="M171" s="13"/>
    </row>
    <row r="172" spans="2:13" ht="12.75">
      <c r="B172" s="30" t="s">
        <v>57</v>
      </c>
      <c r="C172" s="63" t="e">
        <f>C160/C158</f>
        <v>#DIV/0!</v>
      </c>
      <c r="D172" s="63"/>
      <c r="E172" s="63" t="e">
        <f>E160/E158</f>
        <v>#DIV/0!</v>
      </c>
      <c r="F172" s="64"/>
      <c r="G172" s="63" t="e">
        <f>G160/G158</f>
        <v>#DIV/0!</v>
      </c>
      <c r="H172" s="63"/>
      <c r="I172" s="63" t="e">
        <f>I160/I158</f>
        <v>#DIV/0!</v>
      </c>
      <c r="J172" s="64"/>
      <c r="K172" s="63" t="e">
        <f>K160/K158</f>
        <v>#DIV/0!</v>
      </c>
      <c r="L172" s="44"/>
      <c r="M172" s="13"/>
    </row>
    <row r="173" spans="2:13" ht="12.75">
      <c r="B173" s="30" t="s">
        <v>58</v>
      </c>
      <c r="C173" s="153" t="e">
        <f>C170*C171*C172</f>
        <v>#DIV/0!</v>
      </c>
      <c r="D173" s="58"/>
      <c r="E173" s="153" t="e">
        <f>E170*E171*E172</f>
        <v>#DIV/0!</v>
      </c>
      <c r="F173" s="60"/>
      <c r="G173" s="153" t="e">
        <f>G170*G171*G172</f>
        <v>#DIV/0!</v>
      </c>
      <c r="H173" s="58"/>
      <c r="I173" s="153" t="e">
        <f>I170*I171*I172</f>
        <v>#DIV/0!</v>
      </c>
      <c r="J173" s="60"/>
      <c r="K173" s="153" t="e">
        <f>K170*K171*K172</f>
        <v>#DIV/0!</v>
      </c>
      <c r="L173" s="44"/>
      <c r="M173" s="13"/>
    </row>
    <row r="174" spans="2:13" ht="12.75">
      <c r="B174" s="30"/>
      <c r="C174" s="58"/>
      <c r="D174" s="58"/>
      <c r="E174" s="58"/>
      <c r="F174" s="60"/>
      <c r="G174" s="58"/>
      <c r="H174" s="58"/>
      <c r="I174" s="58"/>
      <c r="J174" s="60"/>
      <c r="K174" s="58"/>
      <c r="L174" s="44"/>
      <c r="M174" s="13"/>
    </row>
    <row r="175" spans="2:13" ht="13.5" thickBot="1">
      <c r="B175" s="51"/>
      <c r="C175" s="65"/>
      <c r="D175" s="66"/>
      <c r="E175" s="65"/>
      <c r="F175" s="66"/>
      <c r="G175" s="65"/>
      <c r="H175" s="66"/>
      <c r="I175" s="65"/>
      <c r="J175" s="66"/>
      <c r="K175" s="65"/>
      <c r="L175" s="67"/>
      <c r="M175" s="13"/>
    </row>
    <row r="176" spans="2:12" ht="12.7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</row>
  </sheetData>
  <printOptions horizontalCentered="1" verticalCentered="1"/>
  <pageMargins left="0.29" right="0.28" top="0.4" bottom="0.61" header="0.25" footer="0.5118110236220472"/>
  <pageSetup fitToHeight="1" fitToWidth="1" horizontalDpi="300" verticalDpi="300" orientation="landscape" paperSize="9" scale="10" r:id="rId1"/>
  <rowBreaks count="3" manualBreakCount="3">
    <brk id="35" max="3" man="1"/>
    <brk id="95" max="3" man="1"/>
    <brk id="13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banque Paribas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banque Paribas</dc:creator>
  <cp:keywords/>
  <dc:description/>
  <cp:lastModifiedBy>al</cp:lastModifiedBy>
  <cp:lastPrinted>2004-12-04T23:04:33Z</cp:lastPrinted>
  <dcterms:created xsi:type="dcterms:W3CDTF">1997-12-26T08:49:22Z</dcterms:created>
  <dcterms:modified xsi:type="dcterms:W3CDTF">2009-03-28T16:07:09Z</dcterms:modified>
  <cp:category/>
  <cp:version/>
  <cp:contentType/>
  <cp:contentStatus/>
</cp:coreProperties>
</file>